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2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<sst xmlns="http://schemas.openxmlformats.org/spreadsheetml/2006/main" count="122" uniqueCount="36">
  <si>
    <t xml:space="preserve">Developer</t>
  </si>
  <si>
    <t xml:space="preserve">Computed Via:</t>
  </si>
  <si>
    <t xml:space="preserve">Paper</t>
  </si>
  <si>
    <t xml:space="preserve">All</t>
  </si>
  <si>
    <t xml:space="preserve">12313*exp(-tdegF/14.684)</t>
  </si>
  <si>
    <t xml:space="preserve">Film</t>
  </si>
  <si>
    <t xml:space="preserve">exp(-0.046 * (tdegF - 68))</t>
  </si>
  <si>
    <t xml:space="preserve">exp(-0.081 * (tdegC - 20))</t>
  </si>
  <si>
    <t xml:space="preserve">Ilford Tables</t>
  </si>
  <si>
    <t xml:space="preserve">(Linear) Interpolated</t>
  </si>
  <si>
    <t xml:space="preserve">Correct:</t>
  </si>
  <si>
    <t xml:space="preserve">Fixed %/Degree F</t>
  </si>
  <si>
    <t xml:space="preserve">4% vs. F</t>
  </si>
  <si>
    <t xml:space="preserve">4% vs. C</t>
  </si>
  <si>
    <t xml:space="preserve">Kodak TXT</t>
  </si>
  <si>
    <t xml:space="preserve">Small</t>
  </si>
  <si>
    <t xml:space="preserve">D-76</t>
  </si>
  <si>
    <t xml:space="preserve">Average Absolute Error</t>
  </si>
  <si>
    <t xml:space="preserve">Tank</t>
  </si>
  <si>
    <t xml:space="preserve">Ratio : 68F</t>
  </si>
  <si>
    <t xml:space="preserve">Diff F</t>
  </si>
  <si>
    <t xml:space="preserve">Compared To F Calculation</t>
  </si>
  <si>
    <t xml:space="preserve">Diff C</t>
  </si>
  <si>
    <t xml:space="preserve">Compared To C Calculation</t>
  </si>
  <si>
    <t xml:space="preserve">Diff Ilford</t>
  </si>
  <si>
    <t xml:space="preserve">Compared To Ilford Table</t>
  </si>
  <si>
    <t xml:space="preserve">Diff fix %</t>
  </si>
  <si>
    <t xml:space="preserve">Compared to Fixed %</t>
  </si>
  <si>
    <t xml:space="preserve">D-76 1:1</t>
  </si>
  <si>
    <t xml:space="preserve">Diff 4%</t>
  </si>
  <si>
    <t xml:space="preserve">HC-110B</t>
  </si>
  <si>
    <t xml:space="preserve">Large</t>
  </si>
  <si>
    <t xml:space="preserve">Kodak TXP</t>
  </si>
  <si>
    <t xml:space="preserve">DK-50 1:1</t>
  </si>
  <si>
    <t xml:space="preserve">Kodak TMAX 100</t>
  </si>
  <si>
    <t xml:space="preserve">(Roll)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</si>
</sst>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0"/>
    <numFmt numFmtId="166" formatCode="0.000%"/>
    <numFmt numFmtId="167" formatCode="0.00%"/>
  </numFmts>
  <fonts count="8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sz val="8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9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EEEEEE"/>
        <bgColor rgb="FFFFFFFF"/>
      </patternFill>
    </fill>
    <fill>
      <patternFill patternType="solid">
        <fgColor rgb="FFCCFF00"/>
        <bgColor rgb="FFFFFF00"/>
      </patternFill>
    </fill>
    <fill>
      <patternFill patternType="solid">
        <fgColor rgb="FFFFFFFF"/>
        <bgColor rgb="FFEEEEEE"/>
      </patternFill>
    </fill>
    <fill>
      <patternFill patternType="solid">
        <fgColor rgb="FF000000"/>
        <bgColor rgb="FF00330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6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0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CC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EEEE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68"/>
  <sheetViews>
    <sheetView windowProtection="tru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9" topLeftCell="A10" activePane="bottomLeft" state="frozen"/>
      <selection pane="topLeft" activeCell="A1" activeCellId="0" sqref="A1"/>
      <selection pane="bottomLeft" activeCell="A1" activeCellId="0" sqref="A1"/>
    </sheetView>
  </sheetViews>
  <sheetFormatPr defaultRowHeight="12.8"/>
  <cols>
    <col collapsed="false" hidden="false" max="1" min="1" style="1" width="13.7704081632653"/>
    <col collapsed="false" hidden="false" max="2" min="2" style="1" width="6.75"/>
    <col collapsed="false" hidden="false" max="3" min="3" style="0" width="8.36734693877551"/>
    <col collapsed="false" hidden="false" max="13" min="4" style="0" width="8.23469387755102"/>
    <col collapsed="false" hidden="false" max="14" min="14" style="0" width="8.50510204081633"/>
    <col collapsed="false" hidden="false" max="24" min="15" style="0" width="8.23469387755102"/>
    <col collapsed="false" hidden="false" max="34" min="25" style="0" width="8.36734693877551"/>
    <col collapsed="false" hidden="false" max="35" min="35" style="0" width="17.0102040816327"/>
    <col collapsed="false" hidden="false" max="36" min="36" style="0" width="23.3520408163265"/>
    <col collapsed="false" hidden="false" max="1025" min="37" style="0" width="8.36734693877551"/>
  </cols>
  <sheetData>
    <row r="1" s="1" customFormat="true" ht="12.8" hidden="false" customHeight="false" outlineLevel="0" collapsed="false">
      <c r="A1" s="2"/>
      <c r="C1" s="1" t="s">
        <v>0</v>
      </c>
      <c r="D1" s="1" t="n">
        <v>55</v>
      </c>
      <c r="E1" s="1" t="n">
        <v>56</v>
      </c>
      <c r="F1" s="1" t="n">
        <v>57</v>
      </c>
      <c r="G1" s="1" t="n">
        <v>58</v>
      </c>
      <c r="H1" s="1" t="n">
        <v>59</v>
      </c>
      <c r="I1" s="1" t="n">
        <v>60</v>
      </c>
      <c r="J1" s="1" t="n">
        <v>61</v>
      </c>
      <c r="K1" s="1" t="n">
        <v>62</v>
      </c>
      <c r="L1" s="1" t="n">
        <v>63</v>
      </c>
      <c r="M1" s="1" t="n">
        <v>64</v>
      </c>
      <c r="N1" s="1" t="n">
        <v>65</v>
      </c>
      <c r="O1" s="1" t="n">
        <v>66</v>
      </c>
      <c r="P1" s="1" t="n">
        <v>67</v>
      </c>
      <c r="Q1" s="1" t="n">
        <v>68</v>
      </c>
      <c r="R1" s="1" t="n">
        <v>69</v>
      </c>
      <c r="S1" s="1" t="n">
        <v>70</v>
      </c>
      <c r="T1" s="1" t="n">
        <v>71</v>
      </c>
      <c r="U1" s="1" t="n">
        <v>72</v>
      </c>
      <c r="V1" s="1" t="n">
        <v>73</v>
      </c>
      <c r="W1" s="1" t="n">
        <v>74</v>
      </c>
      <c r="X1" s="1" t="n">
        <v>75</v>
      </c>
      <c r="Y1" s="1" t="n">
        <v>76</v>
      </c>
      <c r="Z1" s="1" t="n">
        <v>77</v>
      </c>
      <c r="AA1" s="1" t="n">
        <v>78</v>
      </c>
      <c r="AB1" s="1" t="n">
        <v>79</v>
      </c>
      <c r="AC1" s="1" t="n">
        <v>80</v>
      </c>
      <c r="AD1" s="1" t="n">
        <v>81</v>
      </c>
      <c r="AE1" s="1" t="n">
        <v>82</v>
      </c>
      <c r="AF1" s="1" t="n">
        <v>83</v>
      </c>
      <c r="AG1" s="1" t="n">
        <v>84</v>
      </c>
      <c r="AH1" s="1" t="n">
        <v>85</v>
      </c>
      <c r="AI1" s="1" t="s">
        <v>1</v>
      </c>
    </row>
    <row r="2" customFormat="false" ht="12.8" hidden="false" customHeight="false" outlineLevel="0" collapsed="false">
      <c r="A2" s="0"/>
      <c r="B2" s="0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customFormat="false" ht="19.45" hidden="false" customHeight="false" outlineLevel="0" collapsed="false">
      <c r="A3" s="1" t="s">
        <v>2</v>
      </c>
      <c r="B3" s="1" t="s">
        <v>3</v>
      </c>
      <c r="C3" s="2"/>
      <c r="D3" s="2" t="n">
        <f aca="false">12313*EXP(-D1/14.684)</f>
        <v>290.858670425089</v>
      </c>
      <c r="E3" s="2" t="n">
        <f aca="false">12313*EXP(-E1/14.684)</f>
        <v>271.710224082819</v>
      </c>
      <c r="F3" s="2" t="n">
        <f aca="false">12313*EXP(-F1/14.684)</f>
        <v>253.822400285467</v>
      </c>
      <c r="G3" s="2" t="n">
        <f aca="false">12313*EXP(-G1/14.684)</f>
        <v>237.112206962954</v>
      </c>
      <c r="H3" s="2" t="n">
        <f aca="false">12313*EXP(-H1/14.684)</f>
        <v>221.502115761301</v>
      </c>
      <c r="I3" s="2" t="n">
        <f aca="false">12313*EXP(-I1/14.684)</f>
        <v>206.91970234328</v>
      </c>
      <c r="J3" s="2" t="n">
        <f aca="false">12313*EXP(-J1/14.684)</f>
        <v>193.297310369583</v>
      </c>
      <c r="K3" s="2" t="n">
        <f aca="false">12313*EXP(-K1/14.684)</f>
        <v>180.571737601518</v>
      </c>
      <c r="L3" s="2" t="n">
        <f aca="false">12313*EXP(-L1/14.684)</f>
        <v>168.683942668881</v>
      </c>
      <c r="M3" s="2" t="n">
        <f aca="false">12313*EXP(-M1/14.684)</f>
        <v>157.578771142528</v>
      </c>
      <c r="N3" s="2" t="n">
        <f aca="false">12313*EXP(-N1/14.684)</f>
        <v>147.204699640744</v>
      </c>
      <c r="O3" s="2" t="n">
        <f aca="false">12313*EXP(-O1/14.684)</f>
        <v>137.51359678216</v>
      </c>
      <c r="P3" s="2" t="n">
        <f aca="false">12313*EXP(-P1/14.684)</f>
        <v>128.460499876135</v>
      </c>
      <c r="Q3" s="2" t="n">
        <f aca="false">12313*EXP(-Q1/14.684)</f>
        <v>120.003406314564</v>
      </c>
      <c r="R3" s="2" t="n">
        <f aca="false">12313*EXP(-R1/14.684)</f>
        <v>112.103078697217</v>
      </c>
      <c r="S3" s="2" t="n">
        <f aca="false">12313*EXP(-S1/14.684)</f>
        <v>104.722862786515</v>
      </c>
      <c r="T3" s="2" t="n">
        <f aca="false">12313*EXP(-T1/14.684)</f>
        <v>97.8285174470901</v>
      </c>
      <c r="U3" s="2" t="n">
        <f aca="false">12313*EXP(-U1/14.684)</f>
        <v>91.3880557811489</v>
      </c>
      <c r="V3" s="2" t="n">
        <f aca="false">12313*EXP(-V1/14.684)</f>
        <v>85.3715967225547</v>
      </c>
      <c r="W3" s="2" t="n">
        <f aca="false">12313*EXP(-W1/14.684)</f>
        <v>79.7512264010972</v>
      </c>
      <c r="X3" s="2" t="n">
        <f aca="false">12313*EXP(-X1/14.684)</f>
        <v>74.5008686337329</v>
      </c>
      <c r="Y3" s="2" t="n">
        <f aca="false">12313*EXP(-Y1/14.684)</f>
        <v>69.5961639419298</v>
      </c>
      <c r="Z3" s="2" t="n">
        <f aca="false">12313*EXP(-Z1/14.684)</f>
        <v>65.014356533809</v>
      </c>
      <c r="AA3" s="2" t="n">
        <f aca="false">12313*EXP(-AA1/14.684)</f>
        <v>60.7341887267245</v>
      </c>
      <c r="AB3" s="2" t="n">
        <f aca="false">12313*EXP(-AB1/14.684)</f>
        <v>56.7358023204493</v>
      </c>
      <c r="AC3" s="2" t="n">
        <f aca="false">12313*EXP(-AC1/14.684)</f>
        <v>53.0006464633762</v>
      </c>
      <c r="AD3" s="2" t="n">
        <f aca="false">12313*EXP(-AD1/14.684)</f>
        <v>49.5113915842752</v>
      </c>
      <c r="AE3" s="2" t="n">
        <f aca="false">12313*EXP(-AE1/14.684)</f>
        <v>46.2518489902827</v>
      </c>
      <c r="AF3" s="2" t="n">
        <f aca="false">12313*EXP(-AF1/14.684)</f>
        <v>43.2068957580933</v>
      </c>
      <c r="AG3" s="2" t="n">
        <f aca="false">12313*EXP(-AG1/14.684)</f>
        <v>40.362404569879</v>
      </c>
      <c r="AH3" s="2" t="n">
        <f aca="false">12313*EXP(-AH1/14.684)</f>
        <v>37.7051781684044</v>
      </c>
      <c r="AI3" s="3" t="s">
        <v>4</v>
      </c>
    </row>
    <row r="4" s="2" customFormat="true" ht="12.8" hidden="false" customHeight="false" outlineLevel="0" collapsed="false">
      <c r="A4" s="4"/>
      <c r="B4" s="4"/>
      <c r="D4" s="5" t="n">
        <f aca="false">D3/$Q$3</f>
        <v>2.42375345298669</v>
      </c>
      <c r="E4" s="5" t="n">
        <f aca="false">E3/$Q$3</f>
        <v>2.26418759623029</v>
      </c>
      <c r="F4" s="5" t="n">
        <f aca="false">F3/$Q$3</f>
        <v>2.11512662915688</v>
      </c>
      <c r="G4" s="5" t="n">
        <f aca="false">G3/$Q$3</f>
        <v>1.97587897081366</v>
      </c>
      <c r="H4" s="5" t="n">
        <f aca="false">H3/$Q$3</f>
        <v>1.84579856992291</v>
      </c>
      <c r="I4" s="5" t="n">
        <f aca="false">I3/$Q$3</f>
        <v>1.72428190747255</v>
      </c>
      <c r="J4" s="5" t="n">
        <f aca="false">J3/$Q$3</f>
        <v>1.61076519663862</v>
      </c>
      <c r="K4" s="5" t="n">
        <f aca="false">K3/$Q$3</f>
        <v>1.50472176704874</v>
      </c>
      <c r="L4" s="5" t="n">
        <f aca="false">L3/$Q$3</f>
        <v>1.40565962125034</v>
      </c>
      <c r="M4" s="5" t="n">
        <f aca="false">M3/$Q$3</f>
        <v>1.31311915204697</v>
      </c>
      <c r="N4" s="5" t="n">
        <f aca="false">N3/$Q$3</f>
        <v>1.22667101011181</v>
      </c>
      <c r="O4" s="5" t="n">
        <f aca="false">O3/$Q$3</f>
        <v>1.14591411198526</v>
      </c>
      <c r="P4" s="5" t="n">
        <f aca="false">P3/$Q$3</f>
        <v>1.07047377921425</v>
      </c>
      <c r="Q4" s="5" t="n">
        <f aca="false">Q3/$Q$3</f>
        <v>1</v>
      </c>
      <c r="R4" s="5" t="n">
        <f aca="false">R3/$Q$3</f>
        <v>0.934165805288577</v>
      </c>
      <c r="S4" s="5" t="n">
        <f aca="false">S3/$Q$3</f>
        <v>0.87266575177046</v>
      </c>
      <c r="T4" s="5" t="n">
        <f aca="false">T3/$Q$3</f>
        <v>0.815214504750415</v>
      </c>
      <c r="U4" s="5" t="n">
        <f aca="false">U3/$Q$3</f>
        <v>0.761545514313103</v>
      </c>
      <c r="V4" s="5" t="n">
        <f aca="false">V3/$Q$3</f>
        <v>0.711409778642206</v>
      </c>
      <c r="W4" s="5" t="n">
        <f aca="false">W3/$Q$3</f>
        <v>0.664574688755467</v>
      </c>
      <c r="X4" s="5" t="n">
        <f aca="false">X3/$Q$3</f>
        <v>0.620822949295659</v>
      </c>
      <c r="Y4" s="5" t="n">
        <f aca="false">Y3/$Q$3</f>
        <v>0.579951570370411</v>
      </c>
      <c r="Z4" s="5" t="n">
        <f aca="false">Z3/$Q$3</f>
        <v>0.541770925763452</v>
      </c>
      <c r="AA4" s="5" t="n">
        <f aca="false">AA3/$Q$3</f>
        <v>0.506103873147755</v>
      </c>
      <c r="AB4" s="5" t="n">
        <f aca="false">AB3/$Q$3</f>
        <v>0.472784932218742</v>
      </c>
      <c r="AC4" s="5" t="n">
        <f aca="false">AC3/$Q$3</f>
        <v>0.441659516934428</v>
      </c>
      <c r="AD4" s="5" t="n">
        <f aca="false">AD3/$Q$3</f>
        <v>0.412583218300415</v>
      </c>
      <c r="AE4" s="5" t="n">
        <f aca="false">AE3/$Q$3</f>
        <v>0.385421134372161</v>
      </c>
      <c r="AF4" s="5" t="n">
        <f aca="false">AF3/$Q$3</f>
        <v>0.360047244366009</v>
      </c>
      <c r="AG4" s="5" t="n">
        <f aca="false">AG3/$Q$3</f>
        <v>0.336343823975107</v>
      </c>
      <c r="AH4" s="5" t="n">
        <f aca="false">AH3/$Q$3</f>
        <v>0.314200899177546</v>
      </c>
    </row>
    <row r="5" s="7" customFormat="true" ht="12.8" hidden="false" customHeight="false" outlineLevel="0" collapsed="false">
      <c r="A5" s="6"/>
      <c r="B5" s="6"/>
    </row>
    <row r="6" customFormat="false" ht="19.45" hidden="false" customHeight="false" outlineLevel="0" collapsed="false">
      <c r="A6" s="1" t="s">
        <v>5</v>
      </c>
      <c r="B6" s="1" t="s">
        <v>3</v>
      </c>
      <c r="C6" s="2"/>
      <c r="D6" s="2" t="n">
        <f aca="false">(EXP(-0.046*(D1-68)))</f>
        <v>1.81847820459905</v>
      </c>
      <c r="E6" s="2" t="n">
        <f aca="false">(EXP(-0.046*(E1-68)))</f>
        <v>1.73672299272133</v>
      </c>
      <c r="F6" s="2" t="n">
        <f aca="false">(EXP(-0.046*(F1-68)))</f>
        <v>1.65864333475031</v>
      </c>
      <c r="G6" s="2" t="n">
        <f aca="false">(EXP(-0.046*(G1-68)))</f>
        <v>1.58407398499448</v>
      </c>
      <c r="H6" s="2" t="n">
        <f aca="false">(EXP(-0.046*(H1-68)))</f>
        <v>1.51285712688439</v>
      </c>
      <c r="I6" s="2" t="n">
        <f aca="false">(EXP(-0.046*(I1-68)))</f>
        <v>1.44484203897388</v>
      </c>
      <c r="J6" s="2" t="n">
        <f aca="false">(EXP(-0.046*(J1-68)))</f>
        <v>1.37988477595725</v>
      </c>
      <c r="K6" s="2" t="n">
        <f aca="false">(EXP(-0.046*(K1-68)))</f>
        <v>1.3178478640273</v>
      </c>
      <c r="L6" s="2" t="n">
        <f aca="false">(EXP(-0.046*(L1-68)))</f>
        <v>1.25860000992948</v>
      </c>
      <c r="M6" s="2" t="n">
        <f aca="false">(EXP(-0.046*(M1-68)))</f>
        <v>1.2020158230963</v>
      </c>
      <c r="N6" s="2" t="n">
        <f aca="false">(EXP(-0.046*(N1-68)))</f>
        <v>1.14797555027418</v>
      </c>
      <c r="O6" s="2" t="n">
        <f aca="false">(EXP(-0.046*(O1-68)))</f>
        <v>1.09636482208082</v>
      </c>
      <c r="P6" s="2" t="n">
        <f aca="false">(EXP(-0.046*(P1-68)))</f>
        <v>1.04707441095694</v>
      </c>
      <c r="Q6" s="2" t="n">
        <f aca="false">(EXP(-0.046*(Q1-68)))</f>
        <v>1</v>
      </c>
      <c r="R6" s="2" t="n">
        <f aca="false">(EXP(-0.046*(R1-68)))</f>
        <v>0.955041962190715</v>
      </c>
      <c r="S6" s="2" t="n">
        <f aca="false">(EXP(-0.046*(S1-68)))</f>
        <v>0.91210514954509</v>
      </c>
      <c r="T6" s="2" t="n">
        <f aca="false">(EXP(-0.046*(T1-68)))</f>
        <v>0.871098691745798</v>
      </c>
      <c r="U6" s="2" t="n">
        <f aca="false">(EXP(-0.046*(U1-68)))</f>
        <v>0.831935803826672</v>
      </c>
      <c r="V6" s="2" t="n">
        <f aca="false">(EXP(-0.046*(V1-68)))</f>
        <v>0.794533602503334</v>
      </c>
      <c r="W6" s="2" t="n">
        <f aca="false">(EXP(-0.046*(W1-68)))</f>
        <v>0.758812930761241</v>
      </c>
      <c r="X6" s="2" t="n">
        <f aca="false">(EXP(-0.046*(X1-68)))</f>
        <v>0.724698190329903</v>
      </c>
      <c r="Y6" s="2" t="n">
        <f aca="false">(EXP(-0.046*(Y1-68)))</f>
        <v>0.69211718168873</v>
      </c>
      <c r="Z6" s="2" t="n">
        <f aca="false">(EXP(-0.046*(Z1-68)))</f>
        <v>0.661000951265913</v>
      </c>
      <c r="AA6" s="2" t="n">
        <f aca="false">(EXP(-0.046*(AA1-68)))</f>
        <v>0.631283645506926</v>
      </c>
      <c r="AB6" s="2" t="n">
        <f aca="false">(EXP(-0.046*(AB1-68)))</f>
        <v>0.602902371503842</v>
      </c>
      <c r="AC6" s="2" t="n">
        <f aca="false">(EXP(-0.046*(AC1-68)))</f>
        <v>0.575797063890464</v>
      </c>
      <c r="AD6" s="2" t="n">
        <f aca="false">(EXP(-0.046*(AD1-68)))</f>
        <v>0.549910357721602</v>
      </c>
      <c r="AE6" s="2" t="n">
        <f aca="false">(EXP(-0.046*(AE1-68)))</f>
        <v>0.525187467067436</v>
      </c>
      <c r="AF6" s="2" t="n">
        <f aca="false">(EXP(-0.046*(AF1-68)))</f>
        <v>0.501576069066056</v>
      </c>
      <c r="AG6" s="2" t="n">
        <f aca="false">(EXP(-0.046*(AG1-68)))</f>
        <v>0.479026193188751</v>
      </c>
      <c r="AH6" s="2" t="n">
        <f aca="false">(EXP(-0.046*(AH1-68)))</f>
        <v>0.457490115483733</v>
      </c>
      <c r="AI6" s="3" t="s">
        <v>6</v>
      </c>
    </row>
    <row r="7" s="10" customFormat="true" ht="20.4" hidden="false" customHeight="true" outlineLevel="0" collapsed="false">
      <c r="A7" s="8"/>
      <c r="B7" s="8"/>
      <c r="C7" s="9"/>
      <c r="D7" s="9" t="n">
        <f aca="false">EXP(-0.081 * (((D1-32)*5/9)-20))</f>
        <v>1.7949909856399</v>
      </c>
      <c r="E7" s="9" t="n">
        <f aca="false">EXP(-0.081 * (((E1-32)*5/9)-20))</f>
        <v>1.71600686218486</v>
      </c>
      <c r="F7" s="9" t="n">
        <f aca="false">EXP(-0.081 * (((F1-32)*5/9)-20))</f>
        <v>1.64049823905704</v>
      </c>
      <c r="G7" s="9" t="n">
        <f aca="false">EXP(-0.081 * (((G1-32)*5/9)-20))</f>
        <v>1.56831218549017</v>
      </c>
      <c r="H7" s="9" t="n">
        <f aca="false">EXP(-0.081 * (((H1-32)*5/9)-20))</f>
        <v>1.49930250005677</v>
      </c>
      <c r="I7" s="9" t="n">
        <f aca="false">EXP(-0.081 * (((I1-32)*5/9)-20))</f>
        <v>1.43332941456034</v>
      </c>
      <c r="J7" s="9" t="n">
        <f aca="false">EXP(-0.081 * (((J1-32)*5/9)-20))</f>
        <v>1.370259310957</v>
      </c>
      <c r="K7" s="9" t="n">
        <f aca="false">EXP(-0.081 * (((K1-32)*5/9)-20))</f>
        <v>1.30996445073325</v>
      </c>
      <c r="L7" s="9" t="n">
        <f aca="false">EXP(-0.081 * (((L1-32)*5/9)-20))</f>
        <v>1.25232271619186</v>
      </c>
      <c r="M7" s="9" t="n">
        <f aca="false">EXP(-0.081 * (((M1-32)*5/9)-20))</f>
        <v>1.19721736312181</v>
      </c>
      <c r="N7" s="9" t="n">
        <f aca="false">EXP(-0.081 * (((N1-32)*5/9)-20))</f>
        <v>1.14453678435131</v>
      </c>
      <c r="O7" s="9" t="n">
        <f aca="false">EXP(-0.081 * (((O1-32)*5/9)-20))</f>
        <v>1.09417428370521</v>
      </c>
      <c r="P7" s="9" t="n">
        <f aca="false">EXP(-0.081 * (((P1-32)*5/9)-20))</f>
        <v>1.04602785990872</v>
      </c>
      <c r="Q7" s="9" t="n">
        <f aca="false">EXP(-0.081 * (((Q1-32)*5/9)-20))</f>
        <v>1</v>
      </c>
      <c r="R7" s="9" t="n">
        <f aca="false">EXP(-0.081 * (((R1-32)*5/9)-20))</f>
        <v>0.9559974818331</v>
      </c>
      <c r="S7" s="9" t="n">
        <f aca="false">EXP(-0.081 * (((S1-32)*5/9)-20))</f>
        <v>0.913931185271228</v>
      </c>
      <c r="T7" s="9" t="n">
        <f aca="false">EXP(-0.081 * (((T1-32)*5/9)-20))</f>
        <v>0.873715911688034</v>
      </c>
      <c r="U7" s="9" t="n">
        <f aca="false">EXP(-0.081 * (((U1-32)*5/9)-20))</f>
        <v>0.835270211411272</v>
      </c>
      <c r="V7" s="9" t="n">
        <f aca="false">EXP(-0.081 * (((V1-32)*5/9)-20))</f>
        <v>0.798516218759377</v>
      </c>
      <c r="W7" s="9" t="n">
        <f aca="false">EXP(-0.081 * (((W1-32)*5/9)-20))</f>
        <v>0.763379494336853</v>
      </c>
      <c r="X7" s="9" t="n">
        <f aca="false">EXP(-0.081 * (((X1-32)*5/9)-20))</f>
        <v>0.729788874269057</v>
      </c>
      <c r="Y7" s="9" t="n">
        <f aca="false">EXP(-0.081 * (((Y1-32)*5/9)-20))</f>
        <v>0.697676326071031</v>
      </c>
      <c r="Z7" s="9" t="n">
        <f aca="false">EXP(-0.081 * (((Z1-32)*5/9)-20))</f>
        <v>0.666976810858474</v>
      </c>
      <c r="AA7" s="9" t="n">
        <f aca="false">EXP(-0.081 * (((AA1-32)*5/9)-20))</f>
        <v>0.637628151621773</v>
      </c>
      <c r="AB7" s="9" t="n">
        <f aca="false">EXP(-0.081 * (((AB1-32)*5/9)-20))</f>
        <v>0.609570907296309</v>
      </c>
      <c r="AC7" s="9" t="n">
        <f aca="false">EXP(-0.081 * (((AC1-32)*5/9)-20))</f>
        <v>0.58274825237399</v>
      </c>
      <c r="AD7" s="9" t="n">
        <f aca="false">EXP(-0.081 * (((AD1-32)*5/9)-20))</f>
        <v>0.557105861812174</v>
      </c>
      <c r="AE7" s="9" t="n">
        <f aca="false">EXP(-0.081 * (((AE1-32)*5/9)-20))</f>
        <v>0.532591801006897</v>
      </c>
      <c r="AF7" s="9" t="n">
        <f aca="false">EXP(-0.081 * (((AF1-32)*5/9)-20))</f>
        <v>0.509156420607549</v>
      </c>
      <c r="AG7" s="9" t="n">
        <f aca="false">EXP(-0.081 * (((AG1-32)*5/9)-20))</f>
        <v>0.486752255959972</v>
      </c>
      <c r="AH7" s="9" t="n">
        <f aca="false">EXP(-0.081 * (((AH1-32)*5/9)-20))</f>
        <v>0.465333930974313</v>
      </c>
      <c r="AI7" s="3" t="s">
        <v>7</v>
      </c>
    </row>
    <row r="8" customFormat="false" ht="12.8" hidden="false" customHeight="false" outlineLevel="0" collapsed="false">
      <c r="A8" s="8"/>
      <c r="B8" s="8"/>
      <c r="C8" s="9"/>
      <c r="D8" s="9"/>
      <c r="E8" s="9"/>
      <c r="F8" s="9"/>
      <c r="G8" s="9"/>
      <c r="H8" s="9"/>
      <c r="I8" s="9"/>
      <c r="J8" s="9"/>
      <c r="K8" s="9"/>
      <c r="L8" s="9"/>
      <c r="M8" s="9" t="n">
        <v>1.25</v>
      </c>
      <c r="N8" s="11" t="n">
        <f aca="false">(M8+O8)/2</f>
        <v>1.1875</v>
      </c>
      <c r="O8" s="9" t="n">
        <v>1.125</v>
      </c>
      <c r="P8" s="11" t="n">
        <f aca="false">(O8+Q8)/2</f>
        <v>1.0625</v>
      </c>
      <c r="Q8" s="9" t="n">
        <v>1</v>
      </c>
      <c r="R8" s="11" t="n">
        <f aca="false">(Q8+S8)/2</f>
        <v>0.95</v>
      </c>
      <c r="S8" s="9" t="n">
        <v>0.9</v>
      </c>
      <c r="T8" s="11" t="n">
        <f aca="false">(S8+U8)/2</f>
        <v>0.85</v>
      </c>
      <c r="U8" s="9" t="n">
        <v>0.8</v>
      </c>
      <c r="V8" s="11" t="n">
        <v>0.766</v>
      </c>
      <c r="W8" s="11" t="n">
        <f aca="false">(V8+X8)/2</f>
        <v>0.733</v>
      </c>
      <c r="X8" s="9" t="n">
        <v>0.7</v>
      </c>
      <c r="Y8" s="11" t="n">
        <f aca="false">(X8+Z8)/2</f>
        <v>0.6625</v>
      </c>
      <c r="Z8" s="9" t="n">
        <v>0.625</v>
      </c>
      <c r="AA8" s="11" t="n">
        <f aca="false">(Z8+AB8)/2</f>
        <v>0.6</v>
      </c>
      <c r="AB8" s="11" t="n">
        <v>0.575</v>
      </c>
      <c r="AC8" s="9" t="n">
        <v>0.55</v>
      </c>
      <c r="AD8" s="9"/>
      <c r="AE8" s="9"/>
      <c r="AF8" s="9"/>
      <c r="AG8" s="9"/>
      <c r="AH8" s="9"/>
      <c r="AI8" s="12" t="s">
        <v>8</v>
      </c>
      <c r="AJ8" s="13" t="s">
        <v>9</v>
      </c>
    </row>
    <row r="9" customFormat="false" ht="12.8" hidden="false" customHeight="false" outlineLevel="0" collapsed="false">
      <c r="A9" s="8"/>
      <c r="B9" s="8" t="s">
        <v>10</v>
      </c>
      <c r="C9" s="14" t="n">
        <v>0.04</v>
      </c>
      <c r="D9" s="2" t="n">
        <f aca="false">(E9+$C$9)</f>
        <v>1.52</v>
      </c>
      <c r="E9" s="2" t="n">
        <f aca="false">(F9+$C$9)</f>
        <v>1.48</v>
      </c>
      <c r="F9" s="2" t="n">
        <f aca="false">(G9+$C$9)</f>
        <v>1.44</v>
      </c>
      <c r="G9" s="2" t="n">
        <f aca="false">(H9+$C$9)</f>
        <v>1.4</v>
      </c>
      <c r="H9" s="2" t="n">
        <f aca="false">(I9+$C$9)</f>
        <v>1.36</v>
      </c>
      <c r="I9" s="2" t="n">
        <f aca="false">(J9+$C$9)</f>
        <v>1.32</v>
      </c>
      <c r="J9" s="2" t="n">
        <f aca="false">(K9+$C$9)</f>
        <v>1.28</v>
      </c>
      <c r="K9" s="2" t="n">
        <f aca="false">(L9+$C$9)</f>
        <v>1.24</v>
      </c>
      <c r="L9" s="2" t="n">
        <f aca="false">(M9+$C$9)</f>
        <v>1.2</v>
      </c>
      <c r="M9" s="2" t="n">
        <f aca="false">(N9+$C$9)</f>
        <v>1.16</v>
      </c>
      <c r="N9" s="2" t="n">
        <f aca="false">(O9+$C$9)</f>
        <v>1.12</v>
      </c>
      <c r="O9" s="2" t="n">
        <f aca="false">(P9+$C$9)</f>
        <v>1.08</v>
      </c>
      <c r="P9" s="2" t="n">
        <f aca="false">(Q9+$C$9)</f>
        <v>1.04</v>
      </c>
      <c r="Q9" s="2" t="n">
        <v>1</v>
      </c>
      <c r="R9" s="2" t="n">
        <f aca="false">(Q9-$C$9)</f>
        <v>0.96</v>
      </c>
      <c r="S9" s="2" t="n">
        <f aca="false">(R9-$C$9)</f>
        <v>0.92</v>
      </c>
      <c r="T9" s="2" t="n">
        <f aca="false">(S9-$C$9)</f>
        <v>0.88</v>
      </c>
      <c r="U9" s="2" t="n">
        <f aca="false">(T9-$C$9)</f>
        <v>0.84</v>
      </c>
      <c r="V9" s="2" t="n">
        <f aca="false">(U9-$C$9)</f>
        <v>0.8</v>
      </c>
      <c r="W9" s="2" t="n">
        <f aca="false">(V9-$C$9)</f>
        <v>0.76</v>
      </c>
      <c r="X9" s="2" t="n">
        <f aca="false">(W9-$C$9)</f>
        <v>0.72</v>
      </c>
      <c r="Y9" s="2" t="n">
        <f aca="false">(X9-$C$9)</f>
        <v>0.68</v>
      </c>
      <c r="Z9" s="2" t="n">
        <f aca="false">(Y9-$C$9)</f>
        <v>0.64</v>
      </c>
      <c r="AA9" s="2" t="n">
        <f aca="false">(Z9-$C$9)</f>
        <v>0.6</v>
      </c>
      <c r="AB9" s="2" t="n">
        <f aca="false">(AA9-$C$9)</f>
        <v>0.56</v>
      </c>
      <c r="AC9" s="2" t="n">
        <f aca="false">(W9-$C$9)</f>
        <v>0.72</v>
      </c>
      <c r="AD9" s="2" t="n">
        <f aca="false">(X9-$C$9)</f>
        <v>0.68</v>
      </c>
      <c r="AE9" s="2" t="n">
        <f aca="false">(Y9-$C$9)</f>
        <v>0.64</v>
      </c>
      <c r="AF9" s="2" t="n">
        <f aca="false">(Z9-$C$9)</f>
        <v>0.6</v>
      </c>
      <c r="AG9" s="2" t="n">
        <f aca="false">(AA9-$C$9)</f>
        <v>0.56</v>
      </c>
      <c r="AH9" s="2" t="n">
        <f aca="false">(AB9-$C$9)</f>
        <v>0.52</v>
      </c>
      <c r="AI9" s="12" t="s">
        <v>11</v>
      </c>
      <c r="AJ9" s="15"/>
    </row>
    <row r="10" customFormat="false" ht="12.8" hidden="false" customHeight="false" outlineLevel="0" collapsed="false">
      <c r="A10" s="8"/>
      <c r="B10" s="8" t="s">
        <v>12</v>
      </c>
      <c r="C10" s="14"/>
      <c r="D10" s="16" t="n">
        <f aca="false">(D9-D6)/D9</f>
        <v>-0.196367239867796</v>
      </c>
      <c r="E10" s="16" t="n">
        <f aca="false">(E9-E6)/E9</f>
        <v>-0.173461481568466</v>
      </c>
      <c r="F10" s="16" t="n">
        <f aca="false">(F9-F6)/F9</f>
        <v>-0.151835649132159</v>
      </c>
      <c r="G10" s="16" t="n">
        <f aca="false">(G9-G6)/G9</f>
        <v>-0.1314814178532</v>
      </c>
      <c r="H10" s="16" t="n">
        <f aca="false">(H9-H6)/H9</f>
        <v>-0.112394946238522</v>
      </c>
      <c r="I10" s="16" t="n">
        <f aca="false">(I9-I6)/I9</f>
        <v>-0.0945773022529392</v>
      </c>
      <c r="J10" s="16" t="n">
        <f aca="false">(J9-J6)/J9</f>
        <v>-0.0780349812166014</v>
      </c>
      <c r="K10" s="16" t="n">
        <f aca="false">(K9-K6)/K9</f>
        <v>-0.0627805355058869</v>
      </c>
      <c r="L10" s="16" t="n">
        <f aca="false">(L9-L6)/L9</f>
        <v>-0.0488333416078999</v>
      </c>
      <c r="M10" s="16" t="n">
        <f aca="false">(M9-M6)/M9</f>
        <v>-0.0362205371519827</v>
      </c>
      <c r="N10" s="16" t="n">
        <f aca="false">(N9-N6)/N9</f>
        <v>-0.0249781698876606</v>
      </c>
      <c r="O10" s="16" t="n">
        <f aca="false">(O9-O6)/O9</f>
        <v>-0.0151526130377962</v>
      </c>
      <c r="P10" s="16" t="n">
        <f aca="false">(P9-P6)/P9</f>
        <v>-0.00680231822782698</v>
      </c>
      <c r="Q10" s="16" t="n">
        <f aca="false">(Q9-Q6)/Q9</f>
        <v>0</v>
      </c>
      <c r="R10" s="16" t="n">
        <f aca="false">(R9-R6)/R9</f>
        <v>0.00516462271800515</v>
      </c>
      <c r="S10" s="16" t="n">
        <f aca="false">(S9-S6)/S9</f>
        <v>0.00858135919011945</v>
      </c>
      <c r="T10" s="16" t="n">
        <f aca="false">(T9-T6)/T9</f>
        <v>0.0101151230161385</v>
      </c>
      <c r="U10" s="16" t="n">
        <f aca="false">(U9-U6)/U9</f>
        <v>0.00960023353967591</v>
      </c>
      <c r="V10" s="16" t="n">
        <f aca="false">(V9-V6)/V9</f>
        <v>0.00683299687083222</v>
      </c>
      <c r="W10" s="16" t="n">
        <f aca="false">(W9-W6)/W9</f>
        <v>0.00156193320889313</v>
      </c>
      <c r="X10" s="16" t="n">
        <f aca="false">(X9-X6)/X9</f>
        <v>-0.00652526434708787</v>
      </c>
      <c r="Y10" s="16" t="n">
        <f aca="false">(Y9-Y6)/Y9</f>
        <v>-0.0178193848363681</v>
      </c>
      <c r="Z10" s="16" t="n">
        <f aca="false">(Z9-Z6)/Z9</f>
        <v>-0.0328139863529897</v>
      </c>
      <c r="AA10" s="16" t="n">
        <f aca="false">(AA9-AA6)/AA9</f>
        <v>-0.0521394091782107</v>
      </c>
      <c r="AB10" s="16" t="n">
        <f aca="false">(AB9-AB6)/AB9</f>
        <v>-0.076611377685433</v>
      </c>
      <c r="AC10" s="16" t="n">
        <f aca="false">(AC9-AC6)/AC9</f>
        <v>0.200281855707689</v>
      </c>
      <c r="AD10" s="16" t="n">
        <f aca="false">(AD9-AD6)/AD9</f>
        <v>0.191308297468232</v>
      </c>
      <c r="AE10" s="16" t="n">
        <f aca="false">(AE9-AE6)/AE9</f>
        <v>0.179394582707131</v>
      </c>
      <c r="AF10" s="16" t="n">
        <f aca="false">(AF9-AF6)/AF9</f>
        <v>0.164039884889906</v>
      </c>
      <c r="AG10" s="16" t="n">
        <f aca="false">(AG9-AG6)/AG9</f>
        <v>0.144596083591515</v>
      </c>
      <c r="AH10" s="16" t="n">
        <f aca="false">(AH9-AH6)/AH9</f>
        <v>0.120211316377436</v>
      </c>
      <c r="AI10" s="12"/>
      <c r="AJ10" s="15"/>
    </row>
    <row r="11" customFormat="false" ht="12.8" hidden="false" customHeight="false" outlineLevel="0" collapsed="false">
      <c r="A11" s="8"/>
      <c r="B11" s="8" t="s">
        <v>13</v>
      </c>
      <c r="C11" s="14"/>
      <c r="D11" s="16" t="n">
        <f aca="false">(D9-D7)/D9</f>
        <v>-0.180915122131513</v>
      </c>
      <c r="E11" s="16" t="n">
        <f aca="false">(E9-E7)/E9</f>
        <v>-0.159464096070851</v>
      </c>
      <c r="F11" s="16" t="n">
        <f aca="false">(F9-F7)/F9</f>
        <v>-0.139234888234055</v>
      </c>
      <c r="G11" s="16" t="n">
        <f aca="false">(G9-G7)/G9</f>
        <v>-0.120222989635835</v>
      </c>
      <c r="H11" s="16" t="n">
        <f aca="false">(H9-H7)/H9</f>
        <v>-0.102428308865272</v>
      </c>
      <c r="I11" s="16" t="n">
        <f aca="false">(I9-I7)/I9</f>
        <v>-0.0858556170911664</v>
      </c>
      <c r="J11" s="16" t="n">
        <f aca="false">(J9-J7)/J9</f>
        <v>-0.0705150866851561</v>
      </c>
      <c r="K11" s="16" t="n">
        <f aca="false">(K9-K7)/K9</f>
        <v>-0.0564229441397175</v>
      </c>
      <c r="L11" s="16" t="n">
        <f aca="false">(L9-L7)/L9</f>
        <v>-0.0436022634932165</v>
      </c>
      <c r="M11" s="16" t="n">
        <f aca="false">(M9-M7)/M9</f>
        <v>-0.0320839337256981</v>
      </c>
      <c r="N11" s="16" t="n">
        <f aca="false">(N9-N7)/N9</f>
        <v>-0.0219078431708125</v>
      </c>
      <c r="O11" s="16" t="n">
        <f aca="false">(O9-O7)/O9</f>
        <v>-0.0131243367640832</v>
      </c>
      <c r="P11" s="16" t="n">
        <f aca="false">(P9-P7)/P9</f>
        <v>-0.00579601914300001</v>
      </c>
      <c r="Q11" s="16" t="n">
        <f aca="false">(Q9-Q7)/Q9</f>
        <v>0</v>
      </c>
      <c r="R11" s="16" t="n">
        <f aca="false">(R9-R7)/R9</f>
        <v>0.00416928975718739</v>
      </c>
      <c r="S11" s="16" t="n">
        <f aca="false">(S9-S7)/S9</f>
        <v>0.00659653774866506</v>
      </c>
      <c r="T11" s="16" t="n">
        <f aca="false">(T9-T7)/T9</f>
        <v>0.00714100944541569</v>
      </c>
      <c r="U11" s="16" t="n">
        <f aca="false">(U9-U7)/U9</f>
        <v>0.00563070070086637</v>
      </c>
      <c r="V11" s="16" t="n">
        <f aca="false">(V9-V7)/V9</f>
        <v>0.00185472655077845</v>
      </c>
      <c r="W11" s="16" t="n">
        <f aca="false">(W9-W7)/W9</f>
        <v>-0.00444670307480691</v>
      </c>
      <c r="X11" s="16" t="n">
        <f aca="false">(X9-X7)/X9</f>
        <v>-0.013595658707024</v>
      </c>
      <c r="Y11" s="16" t="n">
        <f aca="false">(Y9-Y7)/Y9</f>
        <v>-0.0259945971632813</v>
      </c>
      <c r="Z11" s="16" t="n">
        <f aca="false">(Z9-Z7)/Z9</f>
        <v>-0.0421512669663662</v>
      </c>
      <c r="AA11" s="16" t="n">
        <f aca="false">(AA9-AA7)/AA9</f>
        <v>-0.062713586036289</v>
      </c>
      <c r="AB11" s="16" t="n">
        <f aca="false">(AB9-AB7)/AB9</f>
        <v>-0.0885194773148383</v>
      </c>
      <c r="AC11" s="16" t="n">
        <f aca="false">(AC9-AC7)/AC9</f>
        <v>0.190627427258347</v>
      </c>
      <c r="AD11" s="16" t="n">
        <f aca="false">(AD9-AD7)/AD9</f>
        <v>0.180726673805626</v>
      </c>
      <c r="AE11" s="16" t="n">
        <f aca="false">(AE9-AE7)/AE9</f>
        <v>0.167825310926723</v>
      </c>
      <c r="AF11" s="16" t="n">
        <f aca="false">(AF9-AF7)/AF9</f>
        <v>0.151405965654084</v>
      </c>
      <c r="AG11" s="16" t="n">
        <f aca="false">(AG9-AG7)/AG9</f>
        <v>0.130799542928621</v>
      </c>
      <c r="AH11" s="16" t="n">
        <f aca="false">(AH9-AH7)/AH9</f>
        <v>0.105127055818628</v>
      </c>
      <c r="AI11" s="12"/>
      <c r="AJ11" s="15"/>
    </row>
    <row r="12" s="17" customFormat="true" ht="4.55" hidden="false" customHeight="true" outlineLevel="0" collapsed="false"/>
    <row r="13" customFormat="false" ht="12.8" hidden="false" customHeight="false" outlineLevel="0" collapsed="false">
      <c r="A13" s="1" t="s">
        <v>14</v>
      </c>
      <c r="B13" s="1" t="s">
        <v>15</v>
      </c>
      <c r="C13" s="1" t="s">
        <v>16</v>
      </c>
      <c r="D13" s="1"/>
      <c r="E13" s="1"/>
      <c r="F13" s="1"/>
      <c r="G13" s="1"/>
      <c r="H13" s="1"/>
      <c r="N13" s="0" t="n">
        <v>8</v>
      </c>
      <c r="Q13" s="0" t="n">
        <v>6.75</v>
      </c>
      <c r="S13" s="0" t="n">
        <v>6.25</v>
      </c>
      <c r="U13" s="0" t="n">
        <v>5.5</v>
      </c>
      <c r="X13" s="0" t="n">
        <v>4.75</v>
      </c>
      <c r="AI13" s="1" t="s">
        <v>17</v>
      </c>
    </row>
    <row r="14" s="2" customFormat="true" ht="12.8" hidden="false" customHeight="false" outlineLevel="0" collapsed="false">
      <c r="A14" s="4"/>
      <c r="B14" s="4" t="s">
        <v>18</v>
      </c>
      <c r="C14" s="2" t="s">
        <v>19</v>
      </c>
      <c r="N14" s="2" t="n">
        <f aca="false">N13/$Q$13</f>
        <v>1.18518518518519</v>
      </c>
      <c r="Q14" s="2" t="n">
        <f aca="false">Q13/$Q$13</f>
        <v>1</v>
      </c>
      <c r="S14" s="2" t="n">
        <f aca="false">S13/$Q$13</f>
        <v>0.925925925925926</v>
      </c>
      <c r="U14" s="2" t="n">
        <f aca="false">U13/$Q$13</f>
        <v>0.814814814814815</v>
      </c>
      <c r="X14" s="2" t="n">
        <f aca="false">X13/$Q$13</f>
        <v>0.703703703703704</v>
      </c>
    </row>
    <row r="15" customFormat="false" ht="12.8" hidden="false" customHeight="false" outlineLevel="0" collapsed="false">
      <c r="A15" s="4"/>
      <c r="B15" s="4"/>
      <c r="C15" s="2" t="s">
        <v>20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16" t="n">
        <f aca="false">(N14-N6)/N14</f>
        <v>0.0313956294561646</v>
      </c>
      <c r="O15" s="16"/>
      <c r="P15" s="16"/>
      <c r="Q15" s="16" t="n">
        <f aca="false">(Q14-Q6)/Q14</f>
        <v>0</v>
      </c>
      <c r="R15" s="16"/>
      <c r="S15" s="16" t="n">
        <f aca="false">(S14-S6)/S14</f>
        <v>0.0149264384913029</v>
      </c>
      <c r="T15" s="16"/>
      <c r="U15" s="16" t="n">
        <f aca="false">(U14-U6)/U14</f>
        <v>-0.0210121228781881</v>
      </c>
      <c r="V15" s="16"/>
      <c r="W15" s="16"/>
      <c r="X15" s="16" t="n">
        <f aca="false">(X14-X6)/X14</f>
        <v>-0.029834270468809</v>
      </c>
      <c r="AI15" s="16" t="n">
        <f aca="false">AVERAGE(ABS(N15),ABS(S15),ABS(U15),ABS(X15))</f>
        <v>0.0242921153236162</v>
      </c>
      <c r="AJ15" s="18" t="s">
        <v>21</v>
      </c>
    </row>
    <row r="16" customFormat="false" ht="12.8" hidden="false" customHeight="false" outlineLevel="0" collapsed="false">
      <c r="A16" s="4"/>
      <c r="B16" s="4"/>
      <c r="C16" s="19" t="s">
        <v>22</v>
      </c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6" t="n">
        <f aca="false">(N14-N7)/N14</f>
        <v>0.0342970882035783</v>
      </c>
      <c r="O16" s="16"/>
      <c r="P16" s="16"/>
      <c r="Q16" s="16" t="n">
        <f aca="false">(Q14-Q7)/Q14</f>
        <v>0</v>
      </c>
      <c r="R16" s="16"/>
      <c r="S16" s="16" t="n">
        <f aca="false">(S14-S7)/S14</f>
        <v>0.0129543199070736</v>
      </c>
      <c r="T16" s="16"/>
      <c r="U16" s="16" t="n">
        <f aca="false">(U14-U7)/U14</f>
        <v>-0.0251043503683795</v>
      </c>
      <c r="V16" s="16"/>
      <c r="W16" s="16"/>
      <c r="X16" s="16" t="n">
        <f aca="false">(X14-X7)/X14</f>
        <v>-0.0370684002770802</v>
      </c>
      <c r="Y16" s="2"/>
      <c r="Z16" s="2"/>
      <c r="AA16" s="2"/>
      <c r="AB16" s="2"/>
      <c r="AC16" s="2"/>
      <c r="AD16" s="2"/>
      <c r="AE16" s="2"/>
      <c r="AF16" s="2"/>
      <c r="AG16" s="2"/>
      <c r="AI16" s="16" t="n">
        <f aca="false">AVERAGE(ABS(N16),ABS(S16),ABS(U16),ABS(X16))</f>
        <v>0.0273560396890279</v>
      </c>
      <c r="AJ16" s="18" t="s">
        <v>23</v>
      </c>
    </row>
    <row r="17" customFormat="false" ht="12.8" hidden="false" customHeight="false" outlineLevel="0" collapsed="false">
      <c r="A17" s="4"/>
      <c r="B17" s="4"/>
      <c r="C17" s="19" t="s">
        <v>24</v>
      </c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6" t="n">
        <f aca="false">(N14-N8)/N14</f>
        <v>-0.00195312499999593</v>
      </c>
      <c r="O17" s="16"/>
      <c r="P17" s="16"/>
      <c r="Q17" s="16" t="n">
        <f aca="false">(Q14-Q8)/Q14</f>
        <v>0</v>
      </c>
      <c r="R17" s="16"/>
      <c r="S17" s="16" t="n">
        <f aca="false">(S14-S8)/S14</f>
        <v>0.0280000000000001</v>
      </c>
      <c r="T17" s="16"/>
      <c r="U17" s="16" t="n">
        <f aca="false">(U14-U8)/U14</f>
        <v>0.0181818181818185</v>
      </c>
      <c r="V17" s="16"/>
      <c r="W17" s="16"/>
      <c r="X17" s="16" t="n">
        <f aca="false">(X14-X8)/X14</f>
        <v>0.00526315789473724</v>
      </c>
      <c r="Y17" s="2"/>
      <c r="Z17" s="2"/>
      <c r="AA17" s="2"/>
      <c r="AB17" s="2"/>
      <c r="AC17" s="2"/>
      <c r="AD17" s="2"/>
      <c r="AE17" s="2"/>
      <c r="AF17" s="2"/>
      <c r="AG17" s="2"/>
      <c r="AI17" s="16" t="n">
        <f aca="false">AVERAGE(ABS(N17),ABS(S17),ABS(U17),ABS(X17))</f>
        <v>0.0133495252691379</v>
      </c>
      <c r="AJ17" s="18" t="s">
        <v>25</v>
      </c>
    </row>
    <row r="18" customFormat="false" ht="12.8" hidden="false" customHeight="false" outlineLevel="0" collapsed="false">
      <c r="A18" s="4"/>
      <c r="B18" s="4"/>
      <c r="C18" s="19" t="s">
        <v>26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6" t="n">
        <f aca="false">(N14-N9)/N14</f>
        <v>0.0550000000000038</v>
      </c>
      <c r="O18" s="16"/>
      <c r="P18" s="16"/>
      <c r="Q18" s="16" t="n">
        <f aca="false">(Q14-Q9)/Q14</f>
        <v>0</v>
      </c>
      <c r="R18" s="16"/>
      <c r="S18" s="16" t="n">
        <f aca="false">(S14-S9)/S14</f>
        <v>0.0064000000000002</v>
      </c>
      <c r="T18" s="16"/>
      <c r="U18" s="16" t="n">
        <f aca="false">(U14-U9)/U14</f>
        <v>-0.0309090909090904</v>
      </c>
      <c r="V18" s="16"/>
      <c r="W18" s="16"/>
      <c r="X18" s="16" t="n">
        <f aca="false">(X14-X9)/X14</f>
        <v>-0.0231578947368412</v>
      </c>
      <c r="Y18" s="2"/>
      <c r="Z18" s="2"/>
      <c r="AA18" s="2"/>
      <c r="AB18" s="2"/>
      <c r="AC18" s="2"/>
      <c r="AD18" s="2"/>
      <c r="AE18" s="2"/>
      <c r="AF18" s="2"/>
      <c r="AG18" s="2"/>
      <c r="AI18" s="16" t="n">
        <f aca="false">AVERAGE(ABS(N18),ABS(S18),ABS(U18),ABS(X18))</f>
        <v>0.0288667464114839</v>
      </c>
      <c r="AJ18" s="18" t="s">
        <v>27</v>
      </c>
    </row>
    <row r="19" s="7" customFormat="true" ht="12.8" hidden="false" customHeight="false" outlineLevel="0" collapsed="false">
      <c r="A19" s="6"/>
      <c r="B19" s="6"/>
    </row>
    <row r="20" customFormat="false" ht="12.8" hidden="false" customHeight="false" outlineLevel="0" collapsed="false">
      <c r="A20" s="1" t="s">
        <v>14</v>
      </c>
      <c r="B20" s="1" t="s">
        <v>15</v>
      </c>
      <c r="C20" s="1" t="s">
        <v>28</v>
      </c>
      <c r="D20" s="1"/>
      <c r="E20" s="1"/>
      <c r="F20" s="1"/>
      <c r="G20" s="1"/>
      <c r="H20" s="1"/>
      <c r="N20" s="0" t="n">
        <v>10.75</v>
      </c>
      <c r="Q20" s="0" t="n">
        <v>9.75</v>
      </c>
      <c r="S20" s="0" t="n">
        <v>9</v>
      </c>
      <c r="U20" s="0" t="n">
        <v>8.5</v>
      </c>
      <c r="X20" s="0" t="n">
        <v>7.75</v>
      </c>
    </row>
    <row r="21" s="2" customFormat="true" ht="12.8" hidden="false" customHeight="false" outlineLevel="0" collapsed="false">
      <c r="A21" s="4"/>
      <c r="B21" s="4" t="s">
        <v>18</v>
      </c>
      <c r="C21" s="2" t="s">
        <v>19</v>
      </c>
      <c r="N21" s="2" t="n">
        <f aca="false">N20/$Q$20</f>
        <v>1.1025641025641</v>
      </c>
      <c r="Q21" s="2" t="n">
        <f aca="false">Q20/$Q$20</f>
        <v>1</v>
      </c>
      <c r="S21" s="2" t="n">
        <f aca="false">S20/$Q$20</f>
        <v>0.923076923076923</v>
      </c>
      <c r="U21" s="2" t="n">
        <f aca="false">U20/$Q$20</f>
        <v>0.871794871794872</v>
      </c>
      <c r="X21" s="2" t="n">
        <f aca="false">X20/$Q$20</f>
        <v>0.794871794871795</v>
      </c>
    </row>
    <row r="22" customFormat="false" ht="12.8" hidden="false" customHeight="false" outlineLevel="0" collapsed="false">
      <c r="A22" s="4"/>
      <c r="B22" s="4"/>
      <c r="C22" s="2" t="s">
        <v>20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16" t="n">
        <f aca="false">(N21-N6)/N21</f>
        <v>-0.0411871269928633</v>
      </c>
      <c r="O22" s="16"/>
      <c r="P22" s="16"/>
      <c r="Q22" s="16" t="n">
        <f aca="false">(Q21-Q8)/Q21</f>
        <v>0</v>
      </c>
      <c r="R22" s="16"/>
      <c r="S22" s="16" t="n">
        <f aca="false">(S21-S6)/S21</f>
        <v>0.0118860879928191</v>
      </c>
      <c r="T22" s="16"/>
      <c r="U22" s="16" t="n">
        <f aca="false">(U21-U6)/U21</f>
        <v>0.0457206956105823</v>
      </c>
      <c r="V22" s="16"/>
      <c r="W22" s="16"/>
      <c r="X22" s="16" t="n">
        <f aca="false">(X21-X6)/X21</f>
        <v>0.0882829218430254</v>
      </c>
      <c r="AI22" s="16" t="n">
        <f aca="false">AVERAGE(ABS(N22),ABS(S22),ABS(U22),ABS(X22))</f>
        <v>0.0467692081098225</v>
      </c>
      <c r="AJ22" s="18" t="s">
        <v>21</v>
      </c>
    </row>
    <row r="23" customFormat="false" ht="12.8" hidden="false" customHeight="false" outlineLevel="0" collapsed="false">
      <c r="A23" s="4"/>
      <c r="B23" s="4"/>
      <c r="C23" s="19" t="s">
        <v>22</v>
      </c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6" t="n">
        <f aca="false">(N21-N7)/N21</f>
        <v>-0.0380682462721184</v>
      </c>
      <c r="O23" s="16"/>
      <c r="P23" s="16"/>
      <c r="Q23" s="16" t="n">
        <f aca="false">(Q21-Q7)/Q21</f>
        <v>0</v>
      </c>
      <c r="R23" s="16"/>
      <c r="S23" s="16" t="n">
        <f aca="false">(S21-S7)/S21</f>
        <v>0.00990788262283631</v>
      </c>
      <c r="T23" s="16"/>
      <c r="U23" s="16" t="n">
        <f aca="false">(U21-U7)/U21</f>
        <v>0.0418959339694232</v>
      </c>
      <c r="V23" s="16"/>
      <c r="W23" s="16"/>
      <c r="X23" s="16" t="n">
        <f aca="false">(X21-X7)/X21</f>
        <v>0.0818785130163481</v>
      </c>
      <c r="Y23" s="2"/>
      <c r="Z23" s="2"/>
      <c r="AA23" s="2"/>
      <c r="AB23" s="2"/>
      <c r="AC23" s="2"/>
      <c r="AD23" s="2"/>
      <c r="AE23" s="2"/>
      <c r="AF23" s="2"/>
      <c r="AG23" s="2"/>
      <c r="AI23" s="16" t="n">
        <f aca="false">AVERAGE(ABS(N23),ABS(S23),ABS(U23),ABS(X23))</f>
        <v>0.0429376439701815</v>
      </c>
      <c r="AJ23" s="18" t="s">
        <v>23</v>
      </c>
    </row>
    <row r="24" customFormat="false" ht="12.8" hidden="false" customHeight="false" outlineLevel="0" collapsed="false">
      <c r="A24" s="4"/>
      <c r="B24" s="4"/>
      <c r="C24" s="19" t="s">
        <v>24</v>
      </c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6" t="n">
        <f aca="false">(N21-N8)/N21</f>
        <v>-0.0770348837209302</v>
      </c>
      <c r="O24" s="16"/>
      <c r="P24" s="16"/>
      <c r="Q24" s="16" t="n">
        <f aca="false">(Q21-Q8)/Q21</f>
        <v>0</v>
      </c>
      <c r="R24" s="16"/>
      <c r="S24" s="16" t="n">
        <f aca="false">(S21-S8)/S21</f>
        <v>0.025</v>
      </c>
      <c r="T24" s="16"/>
      <c r="U24" s="16" t="n">
        <f aca="false">(U21-U8)/U21</f>
        <v>0.0823529411764705</v>
      </c>
      <c r="V24" s="16"/>
      <c r="W24" s="16"/>
      <c r="X24" s="16" t="n">
        <f aca="false">(X21-X8)/X21</f>
        <v>0.119354838709677</v>
      </c>
      <c r="Y24" s="2"/>
      <c r="Z24" s="2"/>
      <c r="AA24" s="2"/>
      <c r="AB24" s="2"/>
      <c r="AC24" s="2"/>
      <c r="AD24" s="2"/>
      <c r="AE24" s="2"/>
      <c r="AF24" s="2"/>
      <c r="AG24" s="2"/>
      <c r="AI24" s="16" t="n">
        <f aca="false">AVERAGE(ABS(N24),ABS(S24),ABS(U24),ABS(X24))</f>
        <v>0.0759356659017694</v>
      </c>
      <c r="AJ24" s="18" t="s">
        <v>25</v>
      </c>
    </row>
    <row r="25" customFormat="false" ht="12.8" hidden="false" customHeight="false" outlineLevel="0" collapsed="false">
      <c r="A25" s="4"/>
      <c r="B25" s="4"/>
      <c r="C25" s="19" t="s">
        <v>29</v>
      </c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6" t="n">
        <f aca="false">(N21-N9)/N21</f>
        <v>-0.0158139534883746</v>
      </c>
      <c r="O25" s="16"/>
      <c r="P25" s="16"/>
      <c r="Q25" s="16" t="n">
        <f aca="false">(Q21-Q9)/Q21</f>
        <v>0</v>
      </c>
      <c r="R25" s="16"/>
      <c r="S25" s="16" t="n">
        <f aca="false">(S21-S9)/S21</f>
        <v>0.00333333333333335</v>
      </c>
      <c r="T25" s="16"/>
      <c r="U25" s="16" t="n">
        <f aca="false">(U21-U9)/U21</f>
        <v>0.0364705882352945</v>
      </c>
      <c r="V25" s="16"/>
      <c r="W25" s="16"/>
      <c r="X25" s="16" t="n">
        <f aca="false">(X21-X9)/X21</f>
        <v>0.0941935483870973</v>
      </c>
      <c r="Y25" s="2"/>
      <c r="Z25" s="2"/>
      <c r="AA25" s="2"/>
      <c r="AB25" s="2"/>
      <c r="AC25" s="2"/>
      <c r="AD25" s="2"/>
      <c r="AE25" s="2"/>
      <c r="AF25" s="2"/>
      <c r="AG25" s="2"/>
      <c r="AI25" s="16" t="n">
        <f aca="false">AVERAGE(ABS(N25),ABS(S25),ABS(U25),ABS(X25))</f>
        <v>0.0374528558610249</v>
      </c>
      <c r="AJ25" s="18" t="s">
        <v>27</v>
      </c>
    </row>
    <row r="26" s="21" customFormat="true" ht="12.8" hidden="false" customHeight="false" outlineLevel="0" collapsed="false">
      <c r="A26" s="6"/>
      <c r="B26" s="6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7"/>
      <c r="Q26" s="7"/>
      <c r="S26" s="7"/>
      <c r="U26" s="7"/>
      <c r="X26" s="7"/>
      <c r="Y26" s="7"/>
      <c r="Z26" s="7"/>
      <c r="AA26" s="7"/>
      <c r="AB26" s="7"/>
      <c r="AC26" s="7"/>
      <c r="AD26" s="7"/>
      <c r="AE26" s="7"/>
      <c r="AF26" s="7"/>
      <c r="AG26" s="7"/>
    </row>
    <row r="27" customFormat="false" ht="12.8" hidden="false" customHeight="false" outlineLevel="0" collapsed="false">
      <c r="A27" s="1" t="s">
        <v>14</v>
      </c>
      <c r="B27" s="1" t="s">
        <v>15</v>
      </c>
      <c r="C27" s="1" t="s">
        <v>30</v>
      </c>
      <c r="D27" s="1"/>
      <c r="E27" s="1"/>
      <c r="F27" s="1"/>
      <c r="G27" s="1"/>
      <c r="H27" s="1"/>
      <c r="N27" s="0" t="n">
        <v>4.5</v>
      </c>
      <c r="Q27" s="0" t="n">
        <v>3.75</v>
      </c>
      <c r="S27" s="0" t="n">
        <v>3.5</v>
      </c>
      <c r="U27" s="0" t="n">
        <v>3</v>
      </c>
      <c r="X27" s="0" t="n">
        <v>2.5</v>
      </c>
    </row>
    <row r="28" s="2" customFormat="true" ht="12.8" hidden="false" customHeight="false" outlineLevel="0" collapsed="false">
      <c r="A28" s="4"/>
      <c r="B28" s="4" t="s">
        <v>18</v>
      </c>
      <c r="C28" s="2" t="s">
        <v>19</v>
      </c>
      <c r="N28" s="2" t="n">
        <f aca="false">N27/$Q$27</f>
        <v>1.2</v>
      </c>
      <c r="Q28" s="2" t="n">
        <f aca="false">Q27/$Q$27</f>
        <v>1</v>
      </c>
      <c r="S28" s="2" t="n">
        <f aca="false">S27/$Q$27</f>
        <v>0.933333333333333</v>
      </c>
      <c r="U28" s="2" t="n">
        <f aca="false">U27/$Q$27</f>
        <v>0.8</v>
      </c>
      <c r="X28" s="2" t="n">
        <f aca="false">X27/$Q$27</f>
        <v>0.666666666666667</v>
      </c>
    </row>
    <row r="29" customFormat="false" ht="12.8" hidden="false" customHeight="false" outlineLevel="0" collapsed="false">
      <c r="A29" s="4"/>
      <c r="B29" s="4"/>
      <c r="C29" s="2" t="s">
        <v>20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16" t="n">
        <f aca="false">(N28-N6)/N28</f>
        <v>0.04335370810485</v>
      </c>
      <c r="O29" s="16"/>
      <c r="P29" s="16"/>
      <c r="Q29" s="16" t="n">
        <f aca="false">(Q28-Q6)/Q28</f>
        <v>0</v>
      </c>
      <c r="R29" s="16"/>
      <c r="S29" s="16" t="n">
        <f aca="false">(S28-S6)/S28</f>
        <v>0.0227444826302607</v>
      </c>
      <c r="T29" s="16"/>
      <c r="U29" s="16" t="n">
        <f aca="false">(U28-U6)/U28</f>
        <v>-0.0399197547833401</v>
      </c>
      <c r="V29" s="16"/>
      <c r="W29" s="16"/>
      <c r="X29" s="16" t="n">
        <f aca="false">(X28-X6)/X28</f>
        <v>-0.0870472854948546</v>
      </c>
      <c r="AI29" s="16" t="n">
        <f aca="false">AVERAGE(ABS(N29),ABS(S29),ABS(U29),ABS(X29))</f>
        <v>0.0482663077533264</v>
      </c>
      <c r="AJ29" s="18" t="s">
        <v>21</v>
      </c>
    </row>
    <row r="30" customFormat="false" ht="12.8" hidden="false" customHeight="false" outlineLevel="0" collapsed="false">
      <c r="A30" s="4"/>
      <c r="B30" s="4"/>
      <c r="C30" s="19" t="s">
        <v>22</v>
      </c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6" t="n">
        <f aca="false">(N28-N7)/N28</f>
        <v>0.0462193463739082</v>
      </c>
      <c r="O30" s="16"/>
      <c r="P30" s="16"/>
      <c r="Q30" s="16" t="n">
        <f aca="false">(Q28-Q7)/Q28</f>
        <v>0</v>
      </c>
      <c r="R30" s="16"/>
      <c r="S30" s="16" t="n">
        <f aca="false">(S28-S7)/S28</f>
        <v>0.0207880157808271</v>
      </c>
      <c r="T30" s="16"/>
      <c r="U30" s="16" t="n">
        <f aca="false">(U28-U7)/U28</f>
        <v>-0.0440877642640901</v>
      </c>
      <c r="V30" s="16"/>
      <c r="W30" s="16"/>
      <c r="X30" s="16" t="n">
        <f aca="false">(X28-X7)/X28</f>
        <v>-0.0946833114035846</v>
      </c>
      <c r="Y30" s="2"/>
      <c r="Z30" s="2"/>
      <c r="AA30" s="2"/>
      <c r="AB30" s="2"/>
      <c r="AC30" s="2"/>
      <c r="AD30" s="2"/>
      <c r="AE30" s="2"/>
      <c r="AF30" s="2"/>
      <c r="AG30" s="2"/>
      <c r="AI30" s="16" t="n">
        <f aca="false">AVERAGE(ABS(N30),ABS(S30),ABS(U30),ABS(X30))</f>
        <v>0.0514446094556025</v>
      </c>
      <c r="AJ30" s="18" t="s">
        <v>23</v>
      </c>
    </row>
    <row r="31" customFormat="false" ht="12.8" hidden="false" customHeight="false" outlineLevel="0" collapsed="false">
      <c r="A31" s="4"/>
      <c r="B31" s="4"/>
      <c r="C31" s="19" t="s">
        <v>24</v>
      </c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6" t="n">
        <f aca="false">(N28-N8)/N28</f>
        <v>0.0104166666666666</v>
      </c>
      <c r="O31" s="16"/>
      <c r="P31" s="16"/>
      <c r="Q31" s="16" t="n">
        <f aca="false">(Q28-Q8)/Q28</f>
        <v>0</v>
      </c>
      <c r="R31" s="16"/>
      <c r="S31" s="16" t="n">
        <f aca="false">(S28-S8)/S28</f>
        <v>0.0357142857142857</v>
      </c>
      <c r="T31" s="16"/>
      <c r="U31" s="16" t="n">
        <f aca="false">(U28-U8)/U28</f>
        <v>0</v>
      </c>
      <c r="V31" s="16"/>
      <c r="W31" s="16"/>
      <c r="X31" s="16" t="n">
        <f aca="false">(X28-X8)/X28</f>
        <v>-0.0500000000000002</v>
      </c>
      <c r="Y31" s="2"/>
      <c r="Z31" s="2"/>
      <c r="AA31" s="2"/>
      <c r="AB31" s="2"/>
      <c r="AC31" s="2"/>
      <c r="AD31" s="2"/>
      <c r="AE31" s="2"/>
      <c r="AF31" s="2"/>
      <c r="AG31" s="2"/>
      <c r="AI31" s="16" t="n">
        <f aca="false">AVERAGE(ABS(N31),ABS(S31),ABS(U31),ABS(X31))</f>
        <v>0.0240327380952381</v>
      </c>
      <c r="AJ31" s="18" t="s">
        <v>25</v>
      </c>
    </row>
    <row r="32" customFormat="false" ht="12.8" hidden="false" customHeight="false" outlineLevel="0" collapsed="false">
      <c r="A32" s="4"/>
      <c r="B32" s="4"/>
      <c r="C32" s="19" t="s">
        <v>26</v>
      </c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6" t="n">
        <f aca="false">(N28-N9)/N28</f>
        <v>0.0666666666666665</v>
      </c>
      <c r="O32" s="16"/>
      <c r="P32" s="16"/>
      <c r="Q32" s="16" t="n">
        <f aca="false">(Q28-Q9)/Q28</f>
        <v>0</v>
      </c>
      <c r="R32" s="16"/>
      <c r="S32" s="16" t="n">
        <f aca="false">(S28-S9)/S28</f>
        <v>0.0142857142857141</v>
      </c>
      <c r="T32" s="16"/>
      <c r="U32" s="16" t="n">
        <f aca="false">(U28-U9)/U28</f>
        <v>-0.0499999999999998</v>
      </c>
      <c r="V32" s="16"/>
      <c r="W32" s="16"/>
      <c r="X32" s="16" t="n">
        <f aca="false">(X28-X9)/X28</f>
        <v>-0.079999999999999</v>
      </c>
      <c r="Y32" s="2"/>
      <c r="Z32" s="2"/>
      <c r="AA32" s="2"/>
      <c r="AB32" s="2"/>
      <c r="AC32" s="2"/>
      <c r="AD32" s="2"/>
      <c r="AE32" s="2"/>
      <c r="AF32" s="2"/>
      <c r="AG32" s="2"/>
      <c r="AI32" s="16" t="n">
        <f aca="false">AVERAGE(ABS(N32),ABS(S32),ABS(U32),ABS(X32))</f>
        <v>0.0527380952380948</v>
      </c>
      <c r="AJ32" s="18" t="s">
        <v>27</v>
      </c>
    </row>
    <row r="33" s="7" customFormat="true" ht="12.8" hidden="false" customHeight="false" outlineLevel="0" collapsed="false">
      <c r="A33" s="6"/>
      <c r="B33" s="6"/>
    </row>
    <row r="34" customFormat="false" ht="12.8" hidden="false" customHeight="false" outlineLevel="0" collapsed="false">
      <c r="A34" s="1" t="s">
        <v>14</v>
      </c>
      <c r="B34" s="1" t="s">
        <v>31</v>
      </c>
      <c r="C34" s="1" t="s">
        <v>30</v>
      </c>
      <c r="D34" s="1"/>
      <c r="E34" s="1"/>
      <c r="F34" s="1"/>
      <c r="G34" s="1"/>
      <c r="H34" s="1"/>
      <c r="N34" s="0" t="n">
        <v>5</v>
      </c>
      <c r="Q34" s="0" t="n">
        <v>4.5</v>
      </c>
      <c r="S34" s="0" t="n">
        <v>4</v>
      </c>
      <c r="U34" s="0" t="n">
        <v>3.5</v>
      </c>
      <c r="X34" s="0" t="n">
        <v>3</v>
      </c>
    </row>
    <row r="35" s="2" customFormat="true" ht="12.8" hidden="false" customHeight="false" outlineLevel="0" collapsed="false">
      <c r="A35" s="4"/>
      <c r="B35" s="4" t="s">
        <v>18</v>
      </c>
      <c r="C35" s="2" t="s">
        <v>19</v>
      </c>
      <c r="N35" s="2" t="n">
        <f aca="false">N34/$Q$34</f>
        <v>1.11111111111111</v>
      </c>
      <c r="Q35" s="2" t="n">
        <f aca="false">Q34/$Q$34</f>
        <v>1</v>
      </c>
      <c r="S35" s="2" t="n">
        <f aca="false">S34/$Q$34</f>
        <v>0.888888888888889</v>
      </c>
      <c r="U35" s="2" t="n">
        <f aca="false">U34/$Q$34</f>
        <v>0.777777777777778</v>
      </c>
      <c r="X35" s="2" t="n">
        <f aca="false">X34/$Q$34</f>
        <v>0.666666666666667</v>
      </c>
    </row>
    <row r="36" customFormat="false" ht="12.8" hidden="false" customHeight="false" outlineLevel="0" collapsed="false">
      <c r="A36" s="4"/>
      <c r="B36" s="4"/>
      <c r="C36" s="2" t="s">
        <v>20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16" t="n">
        <f aca="false">(N35-N6)/N35</f>
        <v>-0.0331779952467619</v>
      </c>
      <c r="O36" s="16"/>
      <c r="P36" s="16"/>
      <c r="Q36" s="16" t="n">
        <f aca="false">(Q35-Q6)/Q35</f>
        <v>0</v>
      </c>
      <c r="R36" s="16"/>
      <c r="S36" s="16" t="n">
        <f aca="false">(S35-S6)/S35</f>
        <v>-0.0261182932382263</v>
      </c>
      <c r="T36" s="16"/>
      <c r="U36" s="16"/>
      <c r="V36" s="16"/>
      <c r="W36" s="16"/>
      <c r="X36" s="16" t="n">
        <f aca="false">(X35-X6)/X35</f>
        <v>-0.0870472854948546</v>
      </c>
      <c r="AI36" s="16" t="n">
        <f aca="false">AVERAGE(ABS(N36),ABS(S36),ABS(U36),ABS(X36))</f>
        <v>0.0365858934949607</v>
      </c>
      <c r="AJ36" s="18" t="s">
        <v>21</v>
      </c>
    </row>
    <row r="37" customFormat="false" ht="12.8" hidden="false" customHeight="false" outlineLevel="0" collapsed="false">
      <c r="A37" s="4"/>
      <c r="B37" s="4"/>
      <c r="C37" s="19" t="s">
        <v>22</v>
      </c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6" t="n">
        <f aca="false">(N35-N7)/N35</f>
        <v>-0.0300831059161791</v>
      </c>
      <c r="O37" s="16"/>
      <c r="P37" s="16"/>
      <c r="Q37" s="16" t="n">
        <f aca="false">(Q35-Q7)/Q35</f>
        <v>0</v>
      </c>
      <c r="R37" s="16"/>
      <c r="S37" s="16" t="n">
        <f aca="false">(S35-S7)/S35</f>
        <v>-0.0281725834301316</v>
      </c>
      <c r="T37" s="16"/>
      <c r="U37" s="16" t="n">
        <f aca="false">(U35-U7)/U35</f>
        <v>-0.0739188432430641</v>
      </c>
      <c r="V37" s="16"/>
      <c r="W37" s="16"/>
      <c r="X37" s="16" t="n">
        <f aca="false">(X35-X7)/X35</f>
        <v>-0.0946833114035846</v>
      </c>
      <c r="Y37" s="2"/>
      <c r="Z37" s="2"/>
      <c r="AA37" s="2"/>
      <c r="AB37" s="2"/>
      <c r="AC37" s="2"/>
      <c r="AD37" s="2"/>
      <c r="AE37" s="2"/>
      <c r="AF37" s="2"/>
      <c r="AG37" s="2"/>
      <c r="AI37" s="16" t="n">
        <f aca="false">AVERAGE(ABS(N37),ABS(S37),ABS(U37),ABS(X37))</f>
        <v>0.0567144609982398</v>
      </c>
      <c r="AJ37" s="18" t="s">
        <v>23</v>
      </c>
    </row>
    <row r="38" customFormat="false" ht="12.8" hidden="false" customHeight="false" outlineLevel="0" collapsed="false">
      <c r="A38" s="4"/>
      <c r="B38" s="4"/>
      <c r="C38" s="19" t="s">
        <v>24</v>
      </c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6" t="n">
        <f aca="false">(N35-N8)/N35</f>
        <v>-0.06875</v>
      </c>
      <c r="O38" s="16"/>
      <c r="P38" s="16"/>
      <c r="Q38" s="16" t="n">
        <f aca="false">(Q35-Q8)/Q35</f>
        <v>0</v>
      </c>
      <c r="R38" s="16"/>
      <c r="S38" s="16" t="n">
        <f aca="false">(S35-S8)/S35</f>
        <v>-0.0125000000000001</v>
      </c>
      <c r="T38" s="16"/>
      <c r="U38" s="16" t="n">
        <f aca="false">(U35-U8)/U35</f>
        <v>-0.0285714285714286</v>
      </c>
      <c r="V38" s="16"/>
      <c r="W38" s="16"/>
      <c r="X38" s="16" t="n">
        <f aca="false">(X35-X8)/X35</f>
        <v>-0.0500000000000002</v>
      </c>
      <c r="Y38" s="2"/>
      <c r="Z38" s="2"/>
      <c r="AA38" s="2"/>
      <c r="AB38" s="2"/>
      <c r="AC38" s="2"/>
      <c r="AD38" s="2"/>
      <c r="AE38" s="2"/>
      <c r="AF38" s="2"/>
      <c r="AG38" s="2"/>
      <c r="AI38" s="16" t="n">
        <f aca="false">AVERAGE(ABS(N38),ABS(S38),ABS(U38),ABS(X38))</f>
        <v>0.0399553571428572</v>
      </c>
      <c r="AJ38" s="18" t="s">
        <v>25</v>
      </c>
    </row>
    <row r="39" customFormat="false" ht="12.8" hidden="false" customHeight="false" outlineLevel="0" collapsed="false">
      <c r="A39" s="4"/>
      <c r="B39" s="4"/>
      <c r="C39" s="19" t="s">
        <v>26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6" t="n">
        <f aca="false">(N35-N9)/N35</f>
        <v>-0.00800000000000106</v>
      </c>
      <c r="O39" s="16"/>
      <c r="P39" s="16"/>
      <c r="Q39" s="16" t="n">
        <f aca="false">(Q35-Q9)/Q35</f>
        <v>0</v>
      </c>
      <c r="R39" s="16"/>
      <c r="S39" s="16" t="n">
        <f aca="false">(S35-S9)/S35</f>
        <v>-0.0349999999999997</v>
      </c>
      <c r="T39" s="16"/>
      <c r="U39" s="16" t="n">
        <f aca="false">(U35-U9)/U35</f>
        <v>-0.0799999999999995</v>
      </c>
      <c r="V39" s="16"/>
      <c r="W39" s="16"/>
      <c r="X39" s="16" t="n">
        <f aca="false">(X35-X9)/X35</f>
        <v>-0.079999999999999</v>
      </c>
      <c r="Y39" s="2"/>
      <c r="Z39" s="2"/>
      <c r="AA39" s="2"/>
      <c r="AB39" s="2"/>
      <c r="AC39" s="2"/>
      <c r="AD39" s="2"/>
      <c r="AE39" s="2"/>
      <c r="AF39" s="2"/>
      <c r="AG39" s="2"/>
      <c r="AI39" s="16" t="n">
        <f aca="false">AVERAGE(ABS(N39),ABS(S39),ABS(U39),ABS(X39))</f>
        <v>0.0507499999999998</v>
      </c>
      <c r="AJ39" s="18" t="s">
        <v>27</v>
      </c>
    </row>
    <row r="40" s="7" customFormat="true" ht="12.8" hidden="false" customHeight="false" outlineLevel="0" collapsed="false">
      <c r="A40" s="6"/>
      <c r="B40" s="6"/>
    </row>
    <row r="41" customFormat="false" ht="12.8" hidden="false" customHeight="false" outlineLevel="0" collapsed="false">
      <c r="A41" s="1" t="s">
        <v>32</v>
      </c>
      <c r="B41" s="1" t="s">
        <v>31</v>
      </c>
      <c r="C41" s="1" t="s">
        <v>28</v>
      </c>
      <c r="D41" s="1"/>
      <c r="E41" s="1"/>
      <c r="F41" s="1"/>
      <c r="G41" s="1"/>
      <c r="H41" s="1"/>
      <c r="N41" s="0" t="n">
        <v>10.25</v>
      </c>
      <c r="Q41" s="0" t="n">
        <v>9</v>
      </c>
      <c r="S41" s="0" t="n">
        <v>8.5</v>
      </c>
      <c r="U41" s="0" t="n">
        <v>7.75</v>
      </c>
      <c r="X41" s="0" t="n">
        <v>6.75</v>
      </c>
    </row>
    <row r="42" s="2" customFormat="true" ht="12.8" hidden="false" customHeight="false" outlineLevel="0" collapsed="false">
      <c r="A42" s="4"/>
      <c r="B42" s="4" t="s">
        <v>18</v>
      </c>
      <c r="C42" s="2" t="s">
        <v>19</v>
      </c>
      <c r="N42" s="2" t="n">
        <f aca="false">N41/$Q$41</f>
        <v>1.13888888888889</v>
      </c>
      <c r="Q42" s="2" t="n">
        <f aca="false">Q41/$Q$41</f>
        <v>1</v>
      </c>
      <c r="S42" s="2" t="n">
        <f aca="false">S41/$Q$41</f>
        <v>0.944444444444444</v>
      </c>
      <c r="U42" s="2" t="n">
        <f aca="false">U41/$Q$41</f>
        <v>0.861111111111111</v>
      </c>
      <c r="X42" s="2" t="n">
        <f aca="false">X41/$Q$41</f>
        <v>0.75</v>
      </c>
    </row>
    <row r="43" customFormat="false" ht="12.8" hidden="false" customHeight="false" outlineLevel="0" collapsed="false">
      <c r="A43" s="4"/>
      <c r="B43" s="4"/>
      <c r="C43" s="2" t="s">
        <v>20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16" t="n">
        <f aca="false">(N42-N6)/N42</f>
        <v>-0.00797853194805952</v>
      </c>
      <c r="O43" s="16"/>
      <c r="P43" s="16"/>
      <c r="Q43" s="16" t="n">
        <f aca="false">(Q42-Q6)/Q42</f>
        <v>0</v>
      </c>
      <c r="R43" s="16"/>
      <c r="S43" s="16" t="n">
        <f aca="false">(S42-S6)/S42</f>
        <v>0.0342416063640219</v>
      </c>
      <c r="T43" s="16"/>
      <c r="U43" s="16" t="n">
        <f aca="false">(U42-U6)/U42</f>
        <v>0.0338810020077356</v>
      </c>
      <c r="V43" s="16"/>
      <c r="W43" s="16"/>
      <c r="X43" s="16" t="n">
        <f aca="false">(X42-X6)/X42</f>
        <v>0.033735746226796</v>
      </c>
      <c r="AI43" s="16" t="n">
        <f aca="false">AVERAGE(ABS(N43),ABS(S43),ABS(U43),ABS(X43))</f>
        <v>0.0274592216366532</v>
      </c>
      <c r="AJ43" s="18" t="s">
        <v>21</v>
      </c>
    </row>
    <row r="44" customFormat="false" ht="12.8" hidden="false" customHeight="false" outlineLevel="0" collapsed="false">
      <c r="A44" s="4"/>
      <c r="B44" s="4"/>
      <c r="C44" s="19" t="s">
        <v>22</v>
      </c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6" t="n">
        <f aca="false">(N42-N7)/N42</f>
        <v>-0.00495912772310161</v>
      </c>
      <c r="O44" s="16"/>
      <c r="P44" s="16"/>
      <c r="Q44" s="16" t="n">
        <f aca="false">(Q42-Q7)/Q42</f>
        <v>0</v>
      </c>
      <c r="R44" s="16"/>
      <c r="S44" s="16" t="n">
        <f aca="false">(S42-S7)/S42</f>
        <v>0.0323081567716408</v>
      </c>
      <c r="T44" s="16"/>
      <c r="U44" s="16" t="n">
        <f aca="false">(U42-U7)/U42</f>
        <v>0.0300087867482002</v>
      </c>
      <c r="V44" s="16"/>
      <c r="W44" s="16"/>
      <c r="X44" s="16" t="n">
        <f aca="false">(X42-X7)/X42</f>
        <v>0.0269481676412576</v>
      </c>
      <c r="Y44" s="2"/>
      <c r="Z44" s="2"/>
      <c r="AA44" s="2"/>
      <c r="AB44" s="2"/>
      <c r="AC44" s="2"/>
      <c r="AD44" s="2"/>
      <c r="AE44" s="2"/>
      <c r="AF44" s="2"/>
      <c r="AG44" s="2"/>
      <c r="AI44" s="16" t="n">
        <f aca="false">AVERAGE(ABS(N44),ABS(S44),ABS(U44),ABS(X44))</f>
        <v>0.02355605972105</v>
      </c>
      <c r="AJ44" s="18" t="s">
        <v>23</v>
      </c>
    </row>
    <row r="45" customFormat="false" ht="12.8" hidden="false" customHeight="false" outlineLevel="0" collapsed="false">
      <c r="A45" s="4"/>
      <c r="B45" s="4"/>
      <c r="C45" s="19" t="s">
        <v>24</v>
      </c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6" t="n">
        <f aca="false">(N42-N8)/N42</f>
        <v>-0.0426829268292683</v>
      </c>
      <c r="O45" s="16"/>
      <c r="P45" s="16"/>
      <c r="Q45" s="16" t="n">
        <f aca="false">(Q42-Q8)/Q42</f>
        <v>0</v>
      </c>
      <c r="R45" s="16"/>
      <c r="S45" s="16" t="n">
        <f aca="false">(S42-S8)/S42</f>
        <v>0.0470588235294117</v>
      </c>
      <c r="T45" s="16"/>
      <c r="U45" s="16" t="n">
        <f aca="false">(U42-U8)/U42</f>
        <v>0.0709677419354839</v>
      </c>
      <c r="V45" s="16"/>
      <c r="W45" s="16"/>
      <c r="X45" s="16" t="n">
        <f aca="false">(X42-X8)/X42</f>
        <v>0.0666666666666666</v>
      </c>
      <c r="Y45" s="2"/>
      <c r="Z45" s="2"/>
      <c r="AA45" s="2"/>
      <c r="AB45" s="2"/>
      <c r="AC45" s="2"/>
      <c r="AD45" s="2"/>
      <c r="AE45" s="2"/>
      <c r="AF45" s="2"/>
      <c r="AG45" s="2"/>
      <c r="AI45" s="16" t="n">
        <f aca="false">AVERAGE(ABS(N45),ABS(S45),ABS(U45),ABS(X45))</f>
        <v>0.0568440397402076</v>
      </c>
      <c r="AJ45" s="18" t="s">
        <v>25</v>
      </c>
    </row>
    <row r="46" customFormat="false" ht="12.8" hidden="false" customHeight="false" outlineLevel="0" collapsed="false">
      <c r="A46" s="4"/>
      <c r="B46" s="4"/>
      <c r="C46" s="19" t="s">
        <v>26</v>
      </c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6" t="n">
        <f aca="false">(N42-N9)/N42</f>
        <v>0.0165853658536594</v>
      </c>
      <c r="O46" s="16"/>
      <c r="P46" s="16"/>
      <c r="Q46" s="16" t="n">
        <f aca="false">(Q42-Q9)/Q42</f>
        <v>0</v>
      </c>
      <c r="R46" s="16"/>
      <c r="S46" s="16" t="n">
        <f aca="false">(S42-S9)/S42</f>
        <v>0.0258823529411762</v>
      </c>
      <c r="T46" s="16"/>
      <c r="U46" s="16" t="n">
        <f aca="false">(U42-U9)/U42</f>
        <v>0.0245161290322582</v>
      </c>
      <c r="V46" s="16"/>
      <c r="W46" s="16"/>
      <c r="X46" s="16" t="n">
        <f aca="false">(X42-X9)/X42</f>
        <v>0.0400000000000003</v>
      </c>
      <c r="Y46" s="2"/>
      <c r="Z46" s="2"/>
      <c r="AA46" s="2"/>
      <c r="AB46" s="2"/>
      <c r="AC46" s="2"/>
      <c r="AD46" s="2"/>
      <c r="AE46" s="2"/>
      <c r="AF46" s="2"/>
      <c r="AG46" s="2"/>
      <c r="AI46" s="16" t="n">
        <f aca="false">AVERAGE(ABS(N46),ABS(S46),ABS(U46),ABS(X46))</f>
        <v>0.0267459619567735</v>
      </c>
      <c r="AJ46" s="18" t="s">
        <v>27</v>
      </c>
    </row>
    <row r="47" s="21" customFormat="true" ht="12.8" hidden="false" customHeight="false" outlineLevel="0" collapsed="false">
      <c r="A47" s="6"/>
      <c r="B47" s="6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7"/>
      <c r="Q47" s="7"/>
      <c r="S47" s="7"/>
      <c r="U47" s="7"/>
      <c r="X47" s="7"/>
      <c r="Y47" s="7"/>
      <c r="Z47" s="7"/>
      <c r="AA47" s="7"/>
      <c r="AB47" s="7"/>
      <c r="AC47" s="7"/>
      <c r="AD47" s="7"/>
      <c r="AE47" s="7"/>
      <c r="AF47" s="7"/>
      <c r="AG47" s="7"/>
    </row>
    <row r="48" customFormat="false" ht="12.8" hidden="false" customHeight="false" outlineLevel="0" collapsed="false">
      <c r="A48" s="1" t="s">
        <v>32</v>
      </c>
      <c r="B48" s="1" t="s">
        <v>31</v>
      </c>
      <c r="C48" s="1" t="s">
        <v>33</v>
      </c>
      <c r="D48" s="1"/>
      <c r="E48" s="1"/>
      <c r="F48" s="1"/>
      <c r="G48" s="1"/>
      <c r="H48" s="1"/>
      <c r="N48" s="0" t="n">
        <v>10</v>
      </c>
      <c r="Q48" s="0" t="n">
        <v>9</v>
      </c>
      <c r="S48" s="0" t="n">
        <v>8.5</v>
      </c>
      <c r="U48" s="0" t="n">
        <v>8</v>
      </c>
      <c r="X48" s="0" t="n">
        <v>7</v>
      </c>
    </row>
    <row r="49" s="2" customFormat="true" ht="12.8" hidden="false" customHeight="false" outlineLevel="0" collapsed="false">
      <c r="A49" s="4"/>
      <c r="B49" s="4" t="s">
        <v>18</v>
      </c>
      <c r="C49" s="2" t="s">
        <v>19</v>
      </c>
      <c r="N49" s="2" t="n">
        <f aca="false">N48/$Q$48</f>
        <v>1.11111111111111</v>
      </c>
      <c r="Q49" s="2" t="n">
        <f aca="false">Q48/$Q$48</f>
        <v>1</v>
      </c>
      <c r="S49" s="2" t="n">
        <f aca="false">S48/$Q$48</f>
        <v>0.944444444444444</v>
      </c>
      <c r="U49" s="2" t="n">
        <f aca="false">U48/$Q$48</f>
        <v>0.888888888888889</v>
      </c>
      <c r="X49" s="2" t="n">
        <f aca="false">X48/$Q$48</f>
        <v>0.777777777777778</v>
      </c>
    </row>
    <row r="50" customFormat="false" ht="12.8" hidden="false" customHeight="false" outlineLevel="0" collapsed="false">
      <c r="A50" s="4"/>
      <c r="B50" s="4"/>
      <c r="C50" s="2" t="s">
        <v>20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16" t="n">
        <f aca="false">(N49-N6)/N49</f>
        <v>-0.0331779952467619</v>
      </c>
      <c r="O50" s="16"/>
      <c r="P50" s="16"/>
      <c r="Q50" s="16" t="n">
        <f aca="false">(Q49-Q6)/Q49</f>
        <v>0</v>
      </c>
      <c r="R50" s="16"/>
      <c r="S50" s="16" t="n">
        <f aca="false">(S49-S6)/S49</f>
        <v>0.0342416063640223</v>
      </c>
      <c r="T50" s="16"/>
      <c r="U50" s="16" t="n">
        <f aca="false">(U49-U6)/U49</f>
        <v>0.0640722206949938</v>
      </c>
      <c r="V50" s="16"/>
      <c r="W50" s="16"/>
      <c r="X50" s="16" t="n">
        <f aca="false">(X49-X6)/X49</f>
        <v>0.0682451838615533</v>
      </c>
      <c r="AI50" s="16" t="n">
        <f aca="false">AVERAGE(ABS(N50),ABS(S50),ABS(U50),ABS(X50))</f>
        <v>0.0499342515418328</v>
      </c>
      <c r="AJ50" s="18" t="s">
        <v>21</v>
      </c>
    </row>
    <row r="51" customFormat="false" ht="12.8" hidden="false" customHeight="false" outlineLevel="0" collapsed="false">
      <c r="A51" s="4"/>
      <c r="B51" s="4"/>
      <c r="C51" s="19" t="s">
        <v>22</v>
      </c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6" t="n">
        <f aca="false">(N49-N7)/N49</f>
        <v>-0.0300831059161791</v>
      </c>
      <c r="O51" s="16"/>
      <c r="P51" s="16"/>
      <c r="Q51" s="16" t="n">
        <f aca="false">(Q49-Q7)/Q49</f>
        <v>0</v>
      </c>
      <c r="R51" s="16"/>
      <c r="S51" s="16" t="n">
        <f aca="false">(S49-S7)/S49</f>
        <v>0.0323081567716408</v>
      </c>
      <c r="T51" s="16"/>
      <c r="U51" s="16" t="n">
        <f aca="false">(U49-U7)/U49</f>
        <v>0.0603210121623188</v>
      </c>
      <c r="V51" s="16"/>
      <c r="W51" s="16"/>
      <c r="X51" s="16" t="n">
        <f aca="false">(X49-X7)/X49</f>
        <v>0.0617000187969272</v>
      </c>
      <c r="Y51" s="2"/>
      <c r="Z51" s="2"/>
      <c r="AA51" s="2"/>
      <c r="AB51" s="2"/>
      <c r="AC51" s="2"/>
      <c r="AD51" s="2"/>
      <c r="AE51" s="2"/>
      <c r="AF51" s="2"/>
      <c r="AG51" s="2"/>
      <c r="AI51" s="16" t="n">
        <f aca="false">AVERAGE(ABS(N51),ABS(S51),ABS(U51),ABS(X51))</f>
        <v>0.0461030734117665</v>
      </c>
      <c r="AJ51" s="18" t="s">
        <v>23</v>
      </c>
    </row>
    <row r="52" customFormat="false" ht="12.8" hidden="false" customHeight="false" outlineLevel="0" collapsed="false">
      <c r="A52" s="4"/>
      <c r="B52" s="4"/>
      <c r="C52" s="19" t="s">
        <v>24</v>
      </c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6" t="n">
        <f aca="false">(N49-N8)/N49</f>
        <v>-0.06875</v>
      </c>
      <c r="O52" s="16"/>
      <c r="P52" s="16"/>
      <c r="Q52" s="16" t="n">
        <f aca="false">(Q49-Q8)/Q49</f>
        <v>0</v>
      </c>
      <c r="R52" s="16"/>
      <c r="S52" s="16" t="n">
        <f aca="false">(S49-S8)/S49</f>
        <v>0.0470588235294117</v>
      </c>
      <c r="T52" s="16"/>
      <c r="U52" s="16" t="n">
        <f aca="false">(U49-U8)/U49</f>
        <v>0.0999999999999999</v>
      </c>
      <c r="V52" s="16"/>
      <c r="W52" s="16"/>
      <c r="X52" s="16" t="n">
        <f aca="false">(X49-X8)/X49</f>
        <v>0.1</v>
      </c>
      <c r="Y52" s="2"/>
      <c r="Z52" s="2"/>
      <c r="AA52" s="2"/>
      <c r="AB52" s="2"/>
      <c r="AC52" s="2"/>
      <c r="AD52" s="2"/>
      <c r="AE52" s="2"/>
      <c r="AF52" s="2"/>
      <c r="AG52" s="2"/>
      <c r="AI52" s="16" t="n">
        <f aca="false">AVERAGE(ABS(N52),ABS(S52),ABS(U52),ABS(X52))</f>
        <v>0.0789522058823529</v>
      </c>
      <c r="AJ52" s="18" t="s">
        <v>25</v>
      </c>
    </row>
    <row r="53" customFormat="false" ht="12.8" hidden="false" customHeight="false" outlineLevel="0" collapsed="false">
      <c r="A53" s="4"/>
      <c r="B53" s="4"/>
      <c r="C53" s="19" t="s">
        <v>26</v>
      </c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6" t="n">
        <f aca="false">(N49-N9)/N49</f>
        <v>-0.00800000000000106</v>
      </c>
      <c r="O53" s="16"/>
      <c r="P53" s="16"/>
      <c r="Q53" s="16" t="n">
        <f aca="false">(Q49-Q9)/Q49</f>
        <v>0</v>
      </c>
      <c r="R53" s="16"/>
      <c r="S53" s="16" t="n">
        <f aca="false">(S49-S9)/S49</f>
        <v>0.0258823529411762</v>
      </c>
      <c r="T53" s="16"/>
      <c r="U53" s="16" t="n">
        <f aca="false">(U49-U9)/U49</f>
        <v>0.0550000000000003</v>
      </c>
      <c r="V53" s="16"/>
      <c r="W53" s="16"/>
      <c r="X53" s="16" t="n">
        <f aca="false">(X49-X9)/X49</f>
        <v>0.0742857142857149</v>
      </c>
      <c r="Y53" s="2"/>
      <c r="Z53" s="2"/>
      <c r="AA53" s="2"/>
      <c r="AB53" s="2"/>
      <c r="AC53" s="2"/>
      <c r="AD53" s="2"/>
      <c r="AE53" s="2"/>
      <c r="AF53" s="2"/>
      <c r="AG53" s="2"/>
      <c r="AI53" s="16" t="n">
        <f aca="false">AVERAGE(ABS(N53),ABS(S53),ABS(U53),ABS(X53))</f>
        <v>0.0407920168067231</v>
      </c>
      <c r="AJ53" s="18" t="s">
        <v>27</v>
      </c>
    </row>
    <row r="54" s="21" customFormat="true" ht="12.8" hidden="false" customHeight="false" outlineLevel="0" collapsed="false">
      <c r="A54" s="6"/>
      <c r="B54" s="6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7"/>
      <c r="Q54" s="7"/>
      <c r="S54" s="7"/>
      <c r="U54" s="7"/>
      <c r="X54" s="7"/>
      <c r="Y54" s="7"/>
      <c r="Z54" s="7"/>
      <c r="AA54" s="7"/>
      <c r="AB54" s="7"/>
      <c r="AC54" s="7"/>
      <c r="AD54" s="7"/>
      <c r="AE54" s="7"/>
      <c r="AF54" s="7"/>
      <c r="AG54" s="7"/>
    </row>
    <row r="55" customFormat="false" ht="12.8" hidden="false" customHeight="false" outlineLevel="0" collapsed="false">
      <c r="A55" s="1" t="s">
        <v>34</v>
      </c>
      <c r="B55" s="1" t="s">
        <v>31</v>
      </c>
      <c r="C55" s="1" t="s">
        <v>16</v>
      </c>
      <c r="D55" s="1"/>
      <c r="E55" s="1"/>
      <c r="F55" s="1"/>
      <c r="G55" s="1"/>
      <c r="H55" s="1"/>
      <c r="N55" s="0" t="n">
        <v>11.5</v>
      </c>
      <c r="Q55" s="0" t="n">
        <v>10</v>
      </c>
      <c r="S55" s="0" t="n">
        <v>9</v>
      </c>
      <c r="U55" s="0" t="n">
        <v>8</v>
      </c>
      <c r="X55" s="0" t="n">
        <v>6.5</v>
      </c>
    </row>
    <row r="56" s="2" customFormat="true" ht="12.8" hidden="false" customHeight="false" outlineLevel="0" collapsed="false">
      <c r="A56" s="4" t="s">
        <v>35</v>
      </c>
      <c r="B56" s="4" t="s">
        <v>18</v>
      </c>
      <c r="C56" s="2" t="s">
        <v>19</v>
      </c>
      <c r="N56" s="2" t="n">
        <f aca="false">N55/$Q$55</f>
        <v>1.15</v>
      </c>
      <c r="Q56" s="2" t="n">
        <f aca="false">Q55/$Q$55</f>
        <v>1</v>
      </c>
      <c r="S56" s="2" t="n">
        <f aca="false">S55/$Q$55</f>
        <v>0.9</v>
      </c>
      <c r="U56" s="2" t="n">
        <f aca="false">U55/$Q$55</f>
        <v>0.8</v>
      </c>
      <c r="X56" s="2" t="n">
        <f aca="false">X55/$Q$55</f>
        <v>0.65</v>
      </c>
    </row>
    <row r="57" customFormat="false" ht="12.8" hidden="false" customHeight="false" outlineLevel="0" collapsed="false">
      <c r="A57" s="4"/>
      <c r="B57" s="4"/>
      <c r="C57" s="2" t="s">
        <v>20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16" t="n">
        <f aca="false">(N56-N6)/N56</f>
        <v>0.00176039106593039</v>
      </c>
      <c r="O57" s="16"/>
      <c r="P57" s="16"/>
      <c r="Q57" s="16" t="n">
        <f aca="false">(Q56-Q6)/Q56</f>
        <v>0</v>
      </c>
      <c r="R57" s="16"/>
      <c r="S57" s="16" t="n">
        <f aca="false">(S56-S6)/S56</f>
        <v>-0.0134501661612111</v>
      </c>
      <c r="T57" s="16"/>
      <c r="U57" s="16" t="n">
        <f aca="false">(U56-U6)/U56</f>
        <v>-0.0399197547833401</v>
      </c>
      <c r="V57" s="16"/>
      <c r="W57" s="16"/>
      <c r="X57" s="16" t="n">
        <f aca="false">(X56-X6)/X56</f>
        <v>-0.114920292815235</v>
      </c>
      <c r="AI57" s="16" t="n">
        <f aca="false">AVERAGE(ABS(N57),ABS(S57),ABS(U57),ABS(X57))</f>
        <v>0.0425126512064292</v>
      </c>
      <c r="AJ57" s="18" t="s">
        <v>21</v>
      </c>
    </row>
    <row r="58" customFormat="false" ht="12.8" hidden="false" customHeight="false" outlineLevel="0" collapsed="false">
      <c r="A58" s="4"/>
      <c r="B58" s="4"/>
      <c r="C58" s="19" t="s">
        <v>22</v>
      </c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6" t="n">
        <f aca="false">(N56-N7)/N56</f>
        <v>0.00475062230320851</v>
      </c>
      <c r="O58" s="16"/>
      <c r="P58" s="16"/>
      <c r="Q58" s="16" t="n">
        <f aca="false">(Q56-Q7)/Q56</f>
        <v>0</v>
      </c>
      <c r="R58" s="16"/>
      <c r="S58" s="16" t="n">
        <f aca="false">(S56-S7)/S56</f>
        <v>-0.0154790947458089</v>
      </c>
      <c r="T58" s="16"/>
      <c r="U58" s="16" t="n">
        <f aca="false">(U56-U7)/U56</f>
        <v>-0.0440877642640901</v>
      </c>
      <c r="V58" s="16"/>
      <c r="W58" s="16"/>
      <c r="X58" s="16" t="n">
        <f aca="false">(X56-X7)/X56</f>
        <v>-0.122752114260087</v>
      </c>
      <c r="Y58" s="2"/>
      <c r="Z58" s="2"/>
      <c r="AA58" s="2"/>
      <c r="AB58" s="2"/>
      <c r="AC58" s="2"/>
      <c r="AD58" s="2"/>
      <c r="AE58" s="2"/>
      <c r="AF58" s="2"/>
      <c r="AG58" s="2"/>
      <c r="AI58" s="16" t="n">
        <f aca="false">AVERAGE(ABS(N58),ABS(S58),ABS(U58),ABS(X58))</f>
        <v>0.0467673988932986</v>
      </c>
      <c r="AJ58" s="18" t="s">
        <v>23</v>
      </c>
    </row>
    <row r="59" customFormat="false" ht="12.8" hidden="false" customHeight="false" outlineLevel="0" collapsed="false">
      <c r="A59" s="4"/>
      <c r="B59" s="4"/>
      <c r="C59" s="19" t="s">
        <v>24</v>
      </c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6" t="n">
        <f aca="false">(N56-N8)/N56</f>
        <v>-0.032608695652174</v>
      </c>
      <c r="O59" s="16"/>
      <c r="P59" s="16"/>
      <c r="Q59" s="16" t="n">
        <f aca="false">(Q56-Q8)/Q56</f>
        <v>0</v>
      </c>
      <c r="R59" s="16"/>
      <c r="S59" s="16" t="n">
        <f aca="false">(S56-S8)/S56</f>
        <v>0</v>
      </c>
      <c r="T59" s="16"/>
      <c r="U59" s="16" t="n">
        <f aca="false">(U56-U8)/U56</f>
        <v>0</v>
      </c>
      <c r="V59" s="16"/>
      <c r="W59" s="16"/>
      <c r="X59" s="16" t="n">
        <f aca="false">(X56-X8)/X56</f>
        <v>-0.076923076923077</v>
      </c>
      <c r="Y59" s="2"/>
      <c r="Z59" s="2"/>
      <c r="AA59" s="2"/>
      <c r="AB59" s="2"/>
      <c r="AC59" s="2"/>
      <c r="AD59" s="2"/>
      <c r="AE59" s="2"/>
      <c r="AF59" s="2"/>
      <c r="AG59" s="2"/>
      <c r="AI59" s="16" t="n">
        <f aca="false">AVERAGE(ABS(N59),ABS(S59),ABS(U59),ABS(X59))</f>
        <v>0.0273829431438128</v>
      </c>
      <c r="AJ59" s="18" t="s">
        <v>25</v>
      </c>
    </row>
    <row r="60" customFormat="false" ht="12.8" hidden="false" customHeight="false" outlineLevel="0" collapsed="false">
      <c r="A60" s="4"/>
      <c r="B60" s="4"/>
      <c r="C60" s="19" t="s">
        <v>26</v>
      </c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6" t="n">
        <f aca="false">(N56-N9)/N56</f>
        <v>0.026086956521739</v>
      </c>
      <c r="O60" s="16"/>
      <c r="P60" s="16"/>
      <c r="Q60" s="16" t="n">
        <f aca="false">(Q56-Q9)/Q56</f>
        <v>0</v>
      </c>
      <c r="R60" s="16"/>
      <c r="S60" s="16" t="n">
        <f aca="false">(S56-S9)/S56</f>
        <v>-0.0222222222222221</v>
      </c>
      <c r="T60" s="16"/>
      <c r="U60" s="16" t="n">
        <f aca="false">(U56-U9)/U56</f>
        <v>-0.0499999999999998</v>
      </c>
      <c r="V60" s="16"/>
      <c r="W60" s="16"/>
      <c r="X60" s="16" t="n">
        <f aca="false">(X56-X9)/X56</f>
        <v>-0.107692307692307</v>
      </c>
      <c r="Y60" s="2"/>
      <c r="Z60" s="2"/>
      <c r="AA60" s="2"/>
      <c r="AB60" s="2"/>
      <c r="AC60" s="2"/>
      <c r="AD60" s="2"/>
      <c r="AE60" s="2"/>
      <c r="AF60" s="2"/>
      <c r="AG60" s="2"/>
      <c r="AI60" s="16" t="n">
        <f aca="false">AVERAGE(ABS(N60),ABS(S60),ABS(U60),ABS(X60))</f>
        <v>0.051500371609067</v>
      </c>
      <c r="AJ60" s="18" t="s">
        <v>27</v>
      </c>
    </row>
    <row r="61" s="21" customFormat="true" ht="12.8" hidden="false" customHeight="false" outlineLevel="0" collapsed="false">
      <c r="A61" s="6"/>
      <c r="B61" s="6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7"/>
      <c r="Q61" s="7"/>
      <c r="S61" s="7"/>
      <c r="U61" s="7"/>
      <c r="X61" s="7"/>
      <c r="Y61" s="7"/>
      <c r="Z61" s="7"/>
      <c r="AA61" s="7"/>
      <c r="AB61" s="7"/>
      <c r="AC61" s="7"/>
      <c r="AD61" s="7"/>
      <c r="AE61" s="7"/>
      <c r="AF61" s="7"/>
      <c r="AG61" s="7"/>
    </row>
    <row r="62" customFormat="false" ht="12.7" hidden="false" customHeight="true" outlineLevel="0" collapsed="false">
      <c r="A62" s="1" t="s">
        <v>34</v>
      </c>
      <c r="B62" s="1" t="s">
        <v>31</v>
      </c>
      <c r="C62" s="1" t="s">
        <v>30</v>
      </c>
      <c r="D62" s="1"/>
      <c r="E62" s="1"/>
      <c r="F62" s="1"/>
      <c r="G62" s="1"/>
      <c r="H62" s="1"/>
      <c r="N62" s="0" t="n">
        <v>8.5</v>
      </c>
      <c r="Q62" s="0" t="n">
        <v>7.5</v>
      </c>
      <c r="S62" s="0" t="n">
        <v>7</v>
      </c>
      <c r="U62" s="0" t="n">
        <v>6.5</v>
      </c>
      <c r="X62" s="0" t="n">
        <v>5.5</v>
      </c>
    </row>
    <row r="63" s="2" customFormat="true" ht="12.8" hidden="false" customHeight="false" outlineLevel="0" collapsed="false">
      <c r="A63" s="4" t="s">
        <v>35</v>
      </c>
      <c r="B63" s="4" t="s">
        <v>18</v>
      </c>
      <c r="C63" s="2" t="s">
        <v>19</v>
      </c>
      <c r="N63" s="2" t="n">
        <f aca="false">N62/$Q$62</f>
        <v>1.13333333333333</v>
      </c>
      <c r="Q63" s="2" t="n">
        <f aca="false">Q62/$Q$62</f>
        <v>1</v>
      </c>
      <c r="S63" s="2" t="n">
        <f aca="false">S62/$Q$62</f>
        <v>0.933333333333333</v>
      </c>
      <c r="U63" s="2" t="n">
        <f aca="false">U62/$Q$62</f>
        <v>0.866666666666667</v>
      </c>
      <c r="X63" s="2" t="n">
        <f aca="false">X62/$Q$62</f>
        <v>0.733333333333333</v>
      </c>
    </row>
    <row r="64" customFormat="false" ht="12.8" hidden="false" customHeight="false" outlineLevel="0" collapsed="false">
      <c r="A64" s="4"/>
      <c r="B64" s="4"/>
      <c r="C64" s="2" t="s">
        <v>20</v>
      </c>
      <c r="D64" s="2"/>
      <c r="E64" s="2"/>
      <c r="F64" s="2"/>
      <c r="G64" s="2"/>
      <c r="H64" s="2"/>
      <c r="I64" s="2"/>
      <c r="J64" s="2"/>
      <c r="K64" s="2"/>
      <c r="L64" s="2"/>
      <c r="M64" s="2"/>
      <c r="N64" s="16" t="n">
        <f aca="false">(N63-N6)/N63</f>
        <v>-0.0129196031831</v>
      </c>
      <c r="O64" s="16"/>
      <c r="P64" s="16"/>
      <c r="Q64" s="16" t="n">
        <f aca="false">(Q63-Q6)/Q63</f>
        <v>0</v>
      </c>
      <c r="R64" s="16"/>
      <c r="S64" s="16" t="n">
        <f aca="false">(S63-S6)/S63</f>
        <v>0.0227444826302607</v>
      </c>
      <c r="T64" s="16"/>
      <c r="U64" s="16" t="n">
        <f aca="false">(U63-U6)/U63</f>
        <v>0.0400740725076861</v>
      </c>
      <c r="V64" s="16"/>
      <c r="W64" s="16"/>
      <c r="X64" s="16" t="n">
        <f aca="false">(X63-X6)/X63</f>
        <v>0.0117751950046776</v>
      </c>
      <c r="AI64" s="16" t="n">
        <f aca="false">AVERAGE(ABS(N64),ABS(S64),ABS(U64),ABS(X64))</f>
        <v>0.0218783383314311</v>
      </c>
      <c r="AJ64" s="18" t="s">
        <v>21</v>
      </c>
    </row>
    <row r="65" customFormat="false" ht="12.8" hidden="false" customHeight="false" outlineLevel="0" collapsed="false">
      <c r="A65" s="4"/>
      <c r="B65" s="4"/>
      <c r="C65" s="19" t="s">
        <v>22</v>
      </c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6" t="n">
        <f aca="false">(N63-N7)/N63</f>
        <v>-0.00988539795703837</v>
      </c>
      <c r="O65" s="16"/>
      <c r="P65" s="16"/>
      <c r="Q65" s="16" t="n">
        <f aca="false">(Q63-Q7)/Q63</f>
        <v>0</v>
      </c>
      <c r="R65" s="16"/>
      <c r="S65" s="16" t="n">
        <f aca="false">(S63-S7)/S63</f>
        <v>0.0207880157808271</v>
      </c>
      <c r="T65" s="16"/>
      <c r="U65" s="16" t="n">
        <f aca="false">(U63-U7)/U63</f>
        <v>0.0362266791408399</v>
      </c>
      <c r="V65" s="16"/>
      <c r="W65" s="16"/>
      <c r="X65" s="16" t="n">
        <f aca="false">(X63-X7)/X63</f>
        <v>0.00483335326946762</v>
      </c>
      <c r="Y65" s="2"/>
      <c r="Z65" s="2"/>
      <c r="AA65" s="2"/>
      <c r="AB65" s="2"/>
      <c r="AC65" s="2"/>
      <c r="AD65" s="2"/>
      <c r="AE65" s="2"/>
      <c r="AF65" s="2"/>
      <c r="AG65" s="2"/>
      <c r="AI65" s="16" t="n">
        <f aca="false">AVERAGE(ABS(N65),ABS(S65),ABS(U65),ABS(X65))</f>
        <v>0.0179333615370432</v>
      </c>
      <c r="AJ65" s="18" t="s">
        <v>23</v>
      </c>
    </row>
    <row r="66" customFormat="false" ht="12.8" hidden="false" customHeight="false" outlineLevel="0" collapsed="false">
      <c r="A66" s="4"/>
      <c r="B66" s="4"/>
      <c r="C66" s="19" t="s">
        <v>24</v>
      </c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6" t="n">
        <f aca="false">(N63-N8)/N63</f>
        <v>-0.0477941176470589</v>
      </c>
      <c r="O66" s="16"/>
      <c r="P66" s="16"/>
      <c r="Q66" s="16" t="n">
        <f aca="false">(Q63-Q8)/Q63</f>
        <v>0</v>
      </c>
      <c r="R66" s="16"/>
      <c r="S66" s="16" t="n">
        <f aca="false">(S63-S8)/S63</f>
        <v>0.0357142857142857</v>
      </c>
      <c r="T66" s="16"/>
      <c r="U66" s="16" t="n">
        <f aca="false">(U63-U8)/U63</f>
        <v>0.0769230769230769</v>
      </c>
      <c r="V66" s="16"/>
      <c r="W66" s="16"/>
      <c r="X66" s="16" t="n">
        <f aca="false">(X63-X8)/X63</f>
        <v>0.0454545454545453</v>
      </c>
      <c r="Y66" s="2"/>
      <c r="Z66" s="2"/>
      <c r="AA66" s="2"/>
      <c r="AB66" s="2"/>
      <c r="AC66" s="2"/>
      <c r="AD66" s="2"/>
      <c r="AE66" s="2"/>
      <c r="AF66" s="2"/>
      <c r="AG66" s="2"/>
      <c r="AI66" s="16" t="n">
        <f aca="false">AVERAGE(ABS(N66),ABS(S66),ABS(U66),ABS(X66))</f>
        <v>0.0514715064347417</v>
      </c>
      <c r="AJ66" s="18" t="s">
        <v>25</v>
      </c>
    </row>
    <row r="67" customFormat="false" ht="12.8" hidden="false" customHeight="false" outlineLevel="0" collapsed="false">
      <c r="A67" s="4"/>
      <c r="B67" s="4"/>
      <c r="C67" s="19" t="s">
        <v>26</v>
      </c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6" t="n">
        <f aca="false">(N63-N9)/N63</f>
        <v>0.0117647058823499</v>
      </c>
      <c r="O67" s="16"/>
      <c r="P67" s="16"/>
      <c r="Q67" s="16" t="n">
        <f aca="false">(Q63-Q9)/Q63</f>
        <v>0</v>
      </c>
      <c r="R67" s="16"/>
      <c r="S67" s="16" t="n">
        <f aca="false">(S63-S9)/S63</f>
        <v>0.0142857142857141</v>
      </c>
      <c r="T67" s="16"/>
      <c r="U67" s="16" t="n">
        <f aca="false">(U63-U9)/U63</f>
        <v>0.0307692307692313</v>
      </c>
      <c r="V67" s="16"/>
      <c r="W67" s="16"/>
      <c r="X67" s="16" t="n">
        <f aca="false">(X63-X9)/X63</f>
        <v>0.0181818181818182</v>
      </c>
      <c r="Y67" s="2"/>
      <c r="Z67" s="2"/>
      <c r="AA67" s="2"/>
      <c r="AB67" s="2"/>
      <c r="AC67" s="2"/>
      <c r="AD67" s="2"/>
      <c r="AE67" s="2"/>
      <c r="AF67" s="2"/>
      <c r="AG67" s="2"/>
      <c r="AI67" s="16" t="n">
        <f aca="false">AVERAGE(ABS(N67),ABS(S67),ABS(U67),ABS(X67))</f>
        <v>0.0187503672797784</v>
      </c>
      <c r="AJ67" s="18" t="s">
        <v>27</v>
      </c>
    </row>
    <row r="68" s="21" customFormat="true" ht="12.8" hidden="false" customHeight="false" outlineLevel="0" collapsed="false">
      <c r="A68" s="6"/>
      <c r="B68" s="6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7"/>
      <c r="Q68" s="7"/>
      <c r="S68" s="7"/>
      <c r="U68" s="7"/>
      <c r="X68" s="7"/>
      <c r="Y68" s="7"/>
      <c r="Z68" s="7"/>
      <c r="AA68" s="7"/>
      <c r="AB68" s="7"/>
      <c r="AC68" s="7"/>
      <c r="AD68" s="7"/>
      <c r="AE68" s="7"/>
      <c r="AF68" s="7"/>
      <c r="AG68" s="7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322</TotalTime>
  <Application>LibreOffice/5.1.6.2$Linux_X86_64 LibreOffice_project/10m0$Build-2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2018-03-24T08:20:12Z</dcterms:created>
  <dc:creator/>
  <dc:description/>
  <dc:language>en-US</dc:language>
  <cp:lastModifiedBy/>
  <dcterms:modified xsi:type="dcterms:W3CDTF">2018-05-13T13:43:58Z</dcterms:modified>
  <cp:revision>50</cp:revision>
  <dc:subject/>
  <dc:title/>
</cp:coreProperties>
</file>